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aka\Desktop\家計簿PDF（Ⓒ付き）\家計簿\"/>
    </mc:Choice>
  </mc:AlternateContent>
  <xr:revisionPtr revIDLastSave="0" documentId="13_ncr:1_{392FAA24-58C4-4298-A904-7082D2F41302}" xr6:coauthVersionLast="43" xr6:coauthVersionMax="43" xr10:uidLastSave="{00000000-0000-0000-0000-000000000000}"/>
  <workbookProtection workbookAlgorithmName="SHA-512" workbookHashValue="6IvyV//Wc0wVHVdiVOrsInhEOsl2Vrof8gL5GGwzVlZW1JRQjtNEDNZAoRPt5J/Xs3QmLhYUxW4HrbxaMBwKMA==" workbookSaltValue="2dBzrPf4wYMaZkfHOaE7sQ==" workbookSpinCount="100000" lockStructure="1"/>
  <bookViews>
    <workbookView xWindow="-108" yWindow="-108" windowWidth="23256" windowHeight="12576" xr2:uid="{0CD4E487-92B2-4462-A223-A62EE6C4DD26}"/>
  </bookViews>
  <sheets>
    <sheet name="第1子・2子用" sheetId="1" r:id="rId1"/>
    <sheet name="第3子～" sheetId="2" r:id="rId2"/>
    <sheet name="一律5000円" sheetId="3" r:id="rId3"/>
  </sheets>
  <definedNames>
    <definedName name="_xlnm.Print_Area" localSheetId="2">一律5000円!$A$1:$L$77</definedName>
    <definedName name="_xlnm.Print_Area" localSheetId="0">第1子・2子用!$A$1:$L$77</definedName>
    <definedName name="_xlnm.Print_Area" localSheetId="1">'第3子～'!$A$1:$L$77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" l="1"/>
  <c r="C3" i="3" s="1"/>
  <c r="C17" i="3"/>
  <c r="C16" i="3"/>
  <c r="C15" i="3"/>
  <c r="C14" i="3"/>
  <c r="C13" i="3"/>
  <c r="C12" i="3"/>
  <c r="C11" i="3"/>
  <c r="C10" i="3"/>
  <c r="C9" i="3"/>
  <c r="C8" i="3"/>
  <c r="D6" i="3"/>
  <c r="C17" i="2"/>
  <c r="C16" i="2"/>
  <c r="C15" i="2"/>
  <c r="C14" i="2"/>
  <c r="C13" i="2"/>
  <c r="C12" i="2"/>
  <c r="C11" i="2"/>
  <c r="C10" i="2"/>
  <c r="C3" i="2" s="1"/>
  <c r="C9" i="2"/>
  <c r="C8" i="2"/>
  <c r="C7" i="2"/>
  <c r="D6" i="2"/>
  <c r="C52" i="1"/>
  <c r="C51" i="1"/>
  <c r="C50" i="1"/>
  <c r="C49" i="1"/>
  <c r="C48" i="1"/>
  <c r="C47" i="1"/>
  <c r="C46" i="1"/>
  <c r="C45" i="1"/>
  <c r="C44" i="1"/>
  <c r="C43" i="1"/>
  <c r="C42" i="1"/>
  <c r="C17" i="1"/>
  <c r="C16" i="1"/>
  <c r="C15" i="1"/>
  <c r="C14" i="1"/>
  <c r="C13" i="1"/>
  <c r="C12" i="1"/>
  <c r="C11" i="1"/>
  <c r="C10" i="1"/>
  <c r="C9" i="1"/>
  <c r="C8" i="1"/>
  <c r="C7" i="1"/>
  <c r="D40" i="2" l="1"/>
  <c r="D27" i="2"/>
  <c r="D54" i="2"/>
  <c r="D62" i="2"/>
  <c r="D70" i="2"/>
  <c r="D31" i="2"/>
  <c r="D56" i="2"/>
  <c r="D64" i="2"/>
  <c r="D72" i="2"/>
  <c r="D19" i="2"/>
  <c r="D35" i="2"/>
  <c r="D58" i="2"/>
  <c r="D66" i="2"/>
  <c r="D74" i="2"/>
  <c r="D23" i="2"/>
  <c r="D39" i="2"/>
  <c r="D60" i="2"/>
  <c r="D68" i="2"/>
  <c r="D76" i="2"/>
  <c r="D34" i="3"/>
  <c r="D26" i="3"/>
  <c r="D42" i="3"/>
  <c r="D22" i="3"/>
  <c r="D38" i="3"/>
  <c r="D18" i="3"/>
  <c r="D51" i="3"/>
  <c r="D47" i="3"/>
  <c r="D43" i="3"/>
  <c r="D39" i="3"/>
  <c r="D35" i="3"/>
  <c r="D31" i="3"/>
  <c r="D27" i="3"/>
  <c r="D23" i="3"/>
  <c r="D19" i="3"/>
  <c r="D53" i="3"/>
  <c r="D41" i="3"/>
  <c r="D37" i="3"/>
  <c r="D29" i="3"/>
  <c r="D21" i="3"/>
  <c r="D16" i="3"/>
  <c r="D14" i="3"/>
  <c r="D12" i="3"/>
  <c r="D10" i="3"/>
  <c r="D8" i="3"/>
  <c r="D76" i="3"/>
  <c r="D72" i="3"/>
  <c r="D70" i="3"/>
  <c r="D68" i="3"/>
  <c r="D64" i="3"/>
  <c r="D60" i="3"/>
  <c r="D56" i="3"/>
  <c r="D50" i="3"/>
  <c r="D77" i="3"/>
  <c r="D75" i="3"/>
  <c r="D73" i="3"/>
  <c r="D71" i="3"/>
  <c r="D69" i="3"/>
  <c r="D67" i="3"/>
  <c r="D65" i="3"/>
  <c r="D63" i="3"/>
  <c r="D61" i="3"/>
  <c r="D59" i="3"/>
  <c r="D57" i="3"/>
  <c r="D55" i="3"/>
  <c r="D52" i="3"/>
  <c r="D48" i="3"/>
  <c r="D44" i="3"/>
  <c r="D40" i="3"/>
  <c r="D36" i="3"/>
  <c r="D32" i="3"/>
  <c r="D28" i="3"/>
  <c r="D24" i="3"/>
  <c r="D20" i="3"/>
  <c r="D49" i="3"/>
  <c r="D45" i="3"/>
  <c r="D33" i="3"/>
  <c r="D25" i="3"/>
  <c r="D17" i="3"/>
  <c r="D15" i="3"/>
  <c r="D13" i="3"/>
  <c r="D11" i="3"/>
  <c r="D9" i="3"/>
  <c r="D7" i="3"/>
  <c r="D74" i="3"/>
  <c r="D66" i="3"/>
  <c r="D62" i="3"/>
  <c r="D58" i="3"/>
  <c r="D54" i="3"/>
  <c r="D30" i="3"/>
  <c r="D46" i="3"/>
  <c r="D18" i="2"/>
  <c r="D26" i="2"/>
  <c r="D30" i="2"/>
  <c r="D53" i="2"/>
  <c r="D7" i="2"/>
  <c r="D9" i="2"/>
  <c r="D11" i="2"/>
  <c r="D12" i="2"/>
  <c r="D14" i="2"/>
  <c r="D16" i="2"/>
  <c r="D17" i="2"/>
  <c r="D21" i="2"/>
  <c r="D25" i="2"/>
  <c r="D29" i="2"/>
  <c r="D33" i="2"/>
  <c r="D37" i="2"/>
  <c r="D41" i="2"/>
  <c r="D42" i="2"/>
  <c r="D43" i="2"/>
  <c r="D44" i="2"/>
  <c r="D45" i="2"/>
  <c r="D46" i="2"/>
  <c r="D47" i="2"/>
  <c r="D48" i="2"/>
  <c r="D49" i="2"/>
  <c r="D50" i="2"/>
  <c r="D51" i="2"/>
  <c r="D52" i="2"/>
  <c r="D55" i="2"/>
  <c r="D57" i="2"/>
  <c r="D59" i="2"/>
  <c r="D61" i="2"/>
  <c r="D63" i="2"/>
  <c r="D65" i="2"/>
  <c r="D67" i="2"/>
  <c r="D69" i="2"/>
  <c r="D71" i="2"/>
  <c r="D73" i="2"/>
  <c r="D75" i="2"/>
  <c r="D77" i="2"/>
  <c r="D22" i="2"/>
  <c r="D34" i="2"/>
  <c r="D38" i="2"/>
  <c r="D8" i="2"/>
  <c r="D10" i="2"/>
  <c r="D13" i="2"/>
  <c r="D15" i="2"/>
  <c r="D20" i="2"/>
  <c r="D24" i="2"/>
  <c r="D28" i="2"/>
  <c r="D32" i="2"/>
  <c r="D36" i="2"/>
  <c r="D6" i="1"/>
  <c r="C3" i="1"/>
  <c r="H77" i="3" l="1"/>
  <c r="H75" i="3"/>
  <c r="H73" i="3"/>
  <c r="H71" i="3"/>
  <c r="H69" i="3"/>
  <c r="H67" i="3"/>
  <c r="H65" i="3"/>
  <c r="H63" i="3"/>
  <c r="H61" i="3"/>
  <c r="H59" i="3"/>
  <c r="H57" i="3"/>
  <c r="H55" i="3"/>
  <c r="H52" i="3"/>
  <c r="H48" i="3"/>
  <c r="H44" i="3"/>
  <c r="H40" i="3"/>
  <c r="H36" i="3"/>
  <c r="H32" i="3"/>
  <c r="H28" i="3"/>
  <c r="H24" i="3"/>
  <c r="H20" i="3"/>
  <c r="H74" i="3"/>
  <c r="H68" i="3"/>
  <c r="H64" i="3"/>
  <c r="H60" i="3"/>
  <c r="H56" i="3"/>
  <c r="H50" i="3"/>
  <c r="H34" i="3"/>
  <c r="H26" i="3"/>
  <c r="H18" i="3"/>
  <c r="H53" i="3"/>
  <c r="H49" i="3"/>
  <c r="H45" i="3"/>
  <c r="H41" i="3"/>
  <c r="H37" i="3"/>
  <c r="H33" i="3"/>
  <c r="H29" i="3"/>
  <c r="H25" i="3"/>
  <c r="H21" i="3"/>
  <c r="H17" i="3"/>
  <c r="H16" i="3"/>
  <c r="H15" i="3"/>
  <c r="H14" i="3"/>
  <c r="H13" i="3"/>
  <c r="H12" i="3"/>
  <c r="H11" i="3"/>
  <c r="H10" i="3"/>
  <c r="H9" i="3"/>
  <c r="H8" i="3"/>
  <c r="H7" i="3"/>
  <c r="H6" i="3"/>
  <c r="H76" i="3"/>
  <c r="H72" i="3"/>
  <c r="H70" i="3"/>
  <c r="H66" i="3"/>
  <c r="H62" i="3"/>
  <c r="H58" i="3"/>
  <c r="H54" i="3"/>
  <c r="H46" i="3"/>
  <c r="H42" i="3"/>
  <c r="H38" i="3"/>
  <c r="H30" i="3"/>
  <c r="H22" i="3"/>
  <c r="H51" i="3"/>
  <c r="H47" i="3"/>
  <c r="H35" i="3"/>
  <c r="H19" i="3"/>
  <c r="H39" i="3"/>
  <c r="H23" i="3"/>
  <c r="H43" i="3"/>
  <c r="H27" i="3"/>
  <c r="H31" i="3"/>
  <c r="H77" i="2"/>
  <c r="H75" i="2"/>
  <c r="H73" i="2"/>
  <c r="H71" i="2"/>
  <c r="H69" i="2"/>
  <c r="H67" i="2"/>
  <c r="H65" i="2"/>
  <c r="H63" i="2"/>
  <c r="H61" i="2"/>
  <c r="H59" i="2"/>
  <c r="H57" i="2"/>
  <c r="H55" i="2"/>
  <c r="H52" i="2"/>
  <c r="H51" i="2"/>
  <c r="H50" i="2"/>
  <c r="H49" i="2"/>
  <c r="H48" i="2"/>
  <c r="H47" i="2"/>
  <c r="H46" i="2"/>
  <c r="H45" i="2"/>
  <c r="H44" i="2"/>
  <c r="H43" i="2"/>
  <c r="H42" i="2"/>
  <c r="H41" i="2"/>
  <c r="H37" i="2"/>
  <c r="H33" i="2"/>
  <c r="H29" i="2"/>
  <c r="H25" i="2"/>
  <c r="H21" i="2"/>
  <c r="H17" i="2"/>
  <c r="H16" i="2"/>
  <c r="H15" i="2"/>
  <c r="H14" i="2"/>
  <c r="H13" i="2"/>
  <c r="H12" i="2"/>
  <c r="H11" i="2"/>
  <c r="H10" i="2"/>
  <c r="H9" i="2"/>
  <c r="H8" i="2"/>
  <c r="H7" i="2"/>
  <c r="H6" i="2"/>
  <c r="H74" i="2"/>
  <c r="H66" i="2"/>
  <c r="H60" i="2"/>
  <c r="H58" i="2"/>
  <c r="H54" i="2"/>
  <c r="H39" i="2"/>
  <c r="H31" i="2"/>
  <c r="H19" i="2"/>
  <c r="H24" i="2"/>
  <c r="H53" i="2"/>
  <c r="H38" i="2"/>
  <c r="H34" i="2"/>
  <c r="H30" i="2"/>
  <c r="H26" i="2"/>
  <c r="H22" i="2"/>
  <c r="H18" i="2"/>
  <c r="H76" i="2"/>
  <c r="H72" i="2"/>
  <c r="H70" i="2"/>
  <c r="H68" i="2"/>
  <c r="H64" i="2"/>
  <c r="H62" i="2"/>
  <c r="H56" i="2"/>
  <c r="H35" i="2"/>
  <c r="H27" i="2"/>
  <c r="H23" i="2"/>
  <c r="H40" i="2"/>
  <c r="H36" i="2"/>
  <c r="H32" i="2"/>
  <c r="H28" i="2"/>
  <c r="H20" i="2"/>
  <c r="D53" i="1"/>
  <c r="D77" i="1"/>
  <c r="D73" i="1"/>
  <c r="D69" i="1"/>
  <c r="D65" i="1"/>
  <c r="D61" i="1"/>
  <c r="D57" i="1"/>
  <c r="D76" i="1"/>
  <c r="D72" i="1"/>
  <c r="D68" i="1"/>
  <c r="D64" i="1"/>
  <c r="D60" i="1"/>
  <c r="D56" i="1"/>
  <c r="D75" i="1"/>
  <c r="D71" i="1"/>
  <c r="D67" i="1"/>
  <c r="D63" i="1"/>
  <c r="D59" i="1"/>
  <c r="D55" i="1"/>
  <c r="D28" i="1"/>
  <c r="D74" i="1"/>
  <c r="D70" i="1"/>
  <c r="D66" i="1"/>
  <c r="D62" i="1"/>
  <c r="D58" i="1"/>
  <c r="D54" i="1"/>
  <c r="D48" i="1"/>
  <c r="D36" i="1"/>
  <c r="D24" i="1"/>
  <c r="D17" i="1"/>
  <c r="D13" i="1"/>
  <c r="D9" i="1"/>
  <c r="D51" i="1"/>
  <c r="D47" i="1"/>
  <c r="D43" i="1"/>
  <c r="D39" i="1"/>
  <c r="D35" i="1"/>
  <c r="D31" i="1"/>
  <c r="D27" i="1"/>
  <c r="D23" i="1"/>
  <c r="D19" i="1"/>
  <c r="D10" i="1"/>
  <c r="D44" i="1"/>
  <c r="D32" i="1"/>
  <c r="D20" i="1"/>
  <c r="D16" i="1"/>
  <c r="D12" i="1"/>
  <c r="D8" i="1"/>
  <c r="D50" i="1"/>
  <c r="D46" i="1"/>
  <c r="D42" i="1"/>
  <c r="D38" i="1"/>
  <c r="D34" i="1"/>
  <c r="D30" i="1"/>
  <c r="D26" i="1"/>
  <c r="D22" i="1"/>
  <c r="D18" i="1"/>
  <c r="D14" i="1"/>
  <c r="D52" i="1"/>
  <c r="D40" i="1"/>
  <c r="D15" i="1"/>
  <c r="D11" i="1"/>
  <c r="D7" i="1"/>
  <c r="D49" i="1"/>
  <c r="D45" i="1"/>
  <c r="D41" i="1"/>
  <c r="D37" i="1"/>
  <c r="D33" i="1"/>
  <c r="D29" i="1"/>
  <c r="D25" i="1"/>
  <c r="D21" i="1"/>
  <c r="L53" i="3" l="1"/>
  <c r="L49" i="3"/>
  <c r="L45" i="3"/>
  <c r="L41" i="3"/>
  <c r="L37" i="3"/>
  <c r="L33" i="3"/>
  <c r="L29" i="3"/>
  <c r="L25" i="3"/>
  <c r="L21" i="3"/>
  <c r="L17" i="3"/>
  <c r="L16" i="3"/>
  <c r="L15" i="3"/>
  <c r="L14" i="3"/>
  <c r="L13" i="3"/>
  <c r="L12" i="3"/>
  <c r="L11" i="3"/>
  <c r="L10" i="3"/>
  <c r="L9" i="3"/>
  <c r="L8" i="3"/>
  <c r="L7" i="3"/>
  <c r="L6" i="3"/>
  <c r="L47" i="3"/>
  <c r="L43" i="3"/>
  <c r="L31" i="3"/>
  <c r="L23" i="3"/>
  <c r="L52" i="3"/>
  <c r="L48" i="3"/>
  <c r="L50" i="3"/>
  <c r="L46" i="3"/>
  <c r="L42" i="3"/>
  <c r="L38" i="3"/>
  <c r="L34" i="3"/>
  <c r="L30" i="3"/>
  <c r="L26" i="3"/>
  <c r="L22" i="3"/>
  <c r="L18" i="3"/>
  <c r="L51" i="3"/>
  <c r="L39" i="3"/>
  <c r="L35" i="3"/>
  <c r="L27" i="3"/>
  <c r="L19" i="3"/>
  <c r="L40" i="3"/>
  <c r="L24" i="3"/>
  <c r="L44" i="3"/>
  <c r="L28" i="3"/>
  <c r="L32" i="3"/>
  <c r="L36" i="3"/>
  <c r="L20" i="3"/>
  <c r="L53" i="2"/>
  <c r="L38" i="2"/>
  <c r="L34" i="2"/>
  <c r="L30" i="2"/>
  <c r="L26" i="2"/>
  <c r="L22" i="2"/>
  <c r="L18" i="2"/>
  <c r="L40" i="2"/>
  <c r="L28" i="2"/>
  <c r="L24" i="2"/>
  <c r="L51" i="2"/>
  <c r="L49" i="2"/>
  <c r="L47" i="2"/>
  <c r="L45" i="2"/>
  <c r="L43" i="2"/>
  <c r="L41" i="2"/>
  <c r="L33" i="2"/>
  <c r="L25" i="2"/>
  <c r="L15" i="2"/>
  <c r="L14" i="2"/>
  <c r="L12" i="2"/>
  <c r="L39" i="2"/>
  <c r="L35" i="2"/>
  <c r="L31" i="2"/>
  <c r="L27" i="2"/>
  <c r="L23" i="2"/>
  <c r="L19" i="2"/>
  <c r="L36" i="2"/>
  <c r="L32" i="2"/>
  <c r="L20" i="2"/>
  <c r="L52" i="2"/>
  <c r="L50" i="2"/>
  <c r="L48" i="2"/>
  <c r="L46" i="2"/>
  <c r="L44" i="2"/>
  <c r="L42" i="2"/>
  <c r="L37" i="2"/>
  <c r="L29" i="2"/>
  <c r="L21" i="2"/>
  <c r="L17" i="2"/>
  <c r="L16" i="2"/>
  <c r="L13" i="2"/>
  <c r="L11" i="2"/>
  <c r="L10" i="2"/>
  <c r="L8" i="2"/>
  <c r="L6" i="2"/>
  <c r="L9" i="2"/>
  <c r="L7" i="2"/>
  <c r="H7" i="1"/>
  <c r="H11" i="1"/>
  <c r="H15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8" i="1"/>
  <c r="H12" i="1"/>
  <c r="H16" i="1"/>
  <c r="H20" i="1"/>
  <c r="H24" i="1"/>
  <c r="H28" i="1"/>
  <c r="H32" i="1"/>
  <c r="H36" i="1"/>
  <c r="H40" i="1"/>
  <c r="H44" i="1"/>
  <c r="H48" i="1"/>
  <c r="H52" i="1"/>
  <c r="H56" i="1"/>
  <c r="H60" i="1"/>
  <c r="H64" i="1"/>
  <c r="H68" i="1"/>
  <c r="H72" i="1"/>
  <c r="H76" i="1"/>
  <c r="H9" i="1"/>
  <c r="H13" i="1"/>
  <c r="H17" i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10" i="1"/>
  <c r="H14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6" i="1"/>
  <c r="L7" i="1" l="1"/>
  <c r="L11" i="1"/>
  <c r="L15" i="1"/>
  <c r="L19" i="1"/>
  <c r="L23" i="1"/>
  <c r="L27" i="1"/>
  <c r="L31" i="1"/>
  <c r="L35" i="1"/>
  <c r="L39" i="1"/>
  <c r="L43" i="1"/>
  <c r="L47" i="1"/>
  <c r="L51" i="1"/>
  <c r="L8" i="1"/>
  <c r="L12" i="1"/>
  <c r="L16" i="1"/>
  <c r="L20" i="1"/>
  <c r="L24" i="1"/>
  <c r="L28" i="1"/>
  <c r="L32" i="1"/>
  <c r="L36" i="1"/>
  <c r="L40" i="1"/>
  <c r="L44" i="1"/>
  <c r="L48" i="1"/>
  <c r="L52" i="1"/>
  <c r="L9" i="1"/>
  <c r="L13" i="1"/>
  <c r="L17" i="1"/>
  <c r="L21" i="1"/>
  <c r="L25" i="1"/>
  <c r="L29" i="1"/>
  <c r="L33" i="1"/>
  <c r="L37" i="1"/>
  <c r="L41" i="1"/>
  <c r="L45" i="1"/>
  <c r="L49" i="1"/>
  <c r="L53" i="1"/>
  <c r="L10" i="1"/>
  <c r="L14" i="1"/>
  <c r="L18" i="1"/>
  <c r="L22" i="1"/>
  <c r="L26" i="1"/>
  <c r="L30" i="1"/>
  <c r="L34" i="1"/>
  <c r="L38" i="1"/>
  <c r="L42" i="1"/>
  <c r="L46" i="1"/>
  <c r="L50" i="1"/>
  <c r="L6" i="1"/>
</calcChain>
</file>

<file path=xl/sharedStrings.xml><?xml version="1.0" encoding="utf-8"?>
<sst xmlns="http://schemas.openxmlformats.org/spreadsheetml/2006/main" count="672" uniqueCount="39">
  <si>
    <t>4月</t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</si>
  <si>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</si>
  <si>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</si>
  <si>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</si>
  <si>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</si>
  <si>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</si>
  <si>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</si>
  <si>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</si>
  <si>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</si>
  <si>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</si>
  <si>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</si>
  <si>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</si>
  <si>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</si>
  <si>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-</t>
    <phoneticPr fontId="2"/>
  </si>
  <si>
    <r>
      <t>１歳　 　　  (           年)</t>
    </r>
    <r>
      <rPr>
        <sz val="11"/>
        <color theme="1"/>
        <rFont val="游ゴシック"/>
        <family val="2"/>
        <charset val="128"/>
        <scheme val="minor"/>
      </rPr>
      <t/>
    </r>
    <rPh sb="1" eb="2">
      <t>サイ</t>
    </rPh>
    <rPh sb="20" eb="21">
      <t>ネン</t>
    </rPh>
    <phoneticPr fontId="2"/>
  </si>
  <si>
    <r>
      <t>２歳　 　　  (           年)</t>
    </r>
    <r>
      <rPr>
        <sz val="11"/>
        <color theme="1"/>
        <rFont val="游ゴシック"/>
        <family val="2"/>
        <charset val="128"/>
        <scheme val="minor"/>
      </rPr>
      <t/>
    </r>
    <rPh sb="1" eb="2">
      <t>サイ</t>
    </rPh>
    <rPh sb="20" eb="21">
      <t>ネン</t>
    </rPh>
    <phoneticPr fontId="2"/>
  </si>
  <si>
    <r>
      <t>３歳　 　　  (           年)</t>
    </r>
    <r>
      <rPr>
        <sz val="11"/>
        <color theme="1"/>
        <rFont val="游ゴシック"/>
        <family val="2"/>
        <charset val="128"/>
        <scheme val="minor"/>
      </rPr>
      <t/>
    </r>
    <rPh sb="1" eb="2">
      <t>サイ</t>
    </rPh>
    <rPh sb="20" eb="21">
      <t>ネン</t>
    </rPh>
    <phoneticPr fontId="2"/>
  </si>
  <si>
    <t>12歳　 　　  (           年)</t>
    <rPh sb="2" eb="3">
      <t>サイ</t>
    </rPh>
    <phoneticPr fontId="2"/>
  </si>
  <si>
    <r>
      <t>13歳　 　　  (           年)</t>
    </r>
    <r>
      <rPr>
        <sz val="11"/>
        <color theme="1"/>
        <rFont val="游ゴシック"/>
        <family val="2"/>
        <charset val="128"/>
        <scheme val="minor"/>
      </rPr>
      <t/>
    </r>
    <rPh sb="2" eb="3">
      <t>サイ</t>
    </rPh>
    <phoneticPr fontId="2"/>
  </si>
  <si>
    <r>
      <t>14歳　 　　  (           年)</t>
    </r>
    <r>
      <rPr>
        <sz val="11"/>
        <color theme="1"/>
        <rFont val="游ゴシック"/>
        <family val="2"/>
        <charset val="128"/>
        <scheme val="minor"/>
      </rPr>
      <t/>
    </r>
    <rPh sb="2" eb="3">
      <t>サイ</t>
    </rPh>
    <phoneticPr fontId="2"/>
  </si>
  <si>
    <r>
      <t>15歳　 　　  (           年)</t>
    </r>
    <r>
      <rPr>
        <sz val="11"/>
        <color theme="1"/>
        <rFont val="游ゴシック"/>
        <family val="2"/>
        <charset val="128"/>
        <scheme val="minor"/>
      </rPr>
      <t/>
    </r>
    <rPh sb="2" eb="3">
      <t>サイ</t>
    </rPh>
    <phoneticPr fontId="2"/>
  </si>
  <si>
    <t>支給額</t>
    <rPh sb="0" eb="3">
      <t>シキュウガク</t>
    </rPh>
    <phoneticPr fontId="2"/>
  </si>
  <si>
    <t>総額</t>
    <rPh sb="0" eb="2">
      <t>ソウガク</t>
    </rPh>
    <phoneticPr fontId="2"/>
  </si>
  <si>
    <t>月</t>
    <rPh sb="0" eb="1">
      <t>ツキ</t>
    </rPh>
    <phoneticPr fontId="2"/>
  </si>
  <si>
    <t>円</t>
    <rPh sb="0" eb="1">
      <t>エン</t>
    </rPh>
    <phoneticPr fontId="2"/>
  </si>
  <si>
    <t>月</t>
    <rPh sb="0" eb="1">
      <t>ガツ</t>
    </rPh>
    <phoneticPr fontId="2"/>
  </si>
  <si>
    <t>6歳　 　 　　  (           年)</t>
    <rPh sb="1" eb="2">
      <t>サイ</t>
    </rPh>
    <phoneticPr fontId="2"/>
  </si>
  <si>
    <t>7歳　　  　　  (           年)</t>
    <rPh sb="1" eb="2">
      <t>サイ</t>
    </rPh>
    <phoneticPr fontId="2"/>
  </si>
  <si>
    <t>9歳　 　 　　  (           年)</t>
    <rPh sb="1" eb="2">
      <t>サイ</t>
    </rPh>
    <phoneticPr fontId="2"/>
  </si>
  <si>
    <t>10歳　　  　　  (           年)</t>
    <rPh sb="2" eb="3">
      <t>サイ</t>
    </rPh>
    <phoneticPr fontId="2"/>
  </si>
  <si>
    <t>11歳　　  　　  (           年)</t>
    <rPh sb="2" eb="3">
      <t>サイ</t>
    </rPh>
    <phoneticPr fontId="2"/>
  </si>
  <si>
    <t>5歳　　  　　  (           年)</t>
    <rPh sb="1" eb="2">
      <t>サイ</t>
    </rPh>
    <phoneticPr fontId="2"/>
  </si>
  <si>
    <t>8歳　　  　　  (           年)</t>
    <rPh sb="1" eb="2">
      <t>サイ</t>
    </rPh>
    <phoneticPr fontId="2"/>
  </si>
  <si>
    <t>4歳　  　　　  (           年)</t>
    <rPh sb="1" eb="2">
      <t>サイ</t>
    </rPh>
    <phoneticPr fontId="2"/>
  </si>
  <si>
    <t>０歳　　　 　　  (           年)</t>
    <rPh sb="1" eb="2">
      <t>サイ</t>
    </rPh>
    <rPh sb="22" eb="23">
      <t>ネン</t>
    </rPh>
    <phoneticPr fontId="2"/>
  </si>
  <si>
    <t>名前：</t>
    <rPh sb="0" eb="2">
      <t>ナマエ</t>
    </rPh>
    <phoneticPr fontId="2"/>
  </si>
  <si>
    <t>誕生月(半角)</t>
    <rPh sb="0" eb="2">
      <t>タンジョウ</t>
    </rPh>
    <rPh sb="2" eb="3">
      <t>ツキ</t>
    </rPh>
    <rPh sb="4" eb="6">
      <t>ハンカク</t>
    </rPh>
    <phoneticPr fontId="2"/>
  </si>
  <si>
    <t>総支給額</t>
    <phoneticPr fontId="2"/>
  </si>
  <si>
    <t>児童手当総支給額一覧</t>
    <rPh sb="0" eb="2">
      <t>ジドウ</t>
    </rPh>
    <rPh sb="2" eb="4">
      <t>テアテ</t>
    </rPh>
    <rPh sb="4" eb="5">
      <t>ソウ</t>
    </rPh>
    <rPh sb="5" eb="7">
      <t>シキュウ</t>
    </rPh>
    <rPh sb="7" eb="8">
      <t>ガク</t>
    </rPh>
    <rPh sb="8" eb="10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</si>
</sst>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28"/>
      <color theme="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0" fontId="5" fillId="0" borderId="0" xfId="0" applyFont="1">
      <alignment vertical="center"/>
    </xf>
    <xf numFmtId="38" fontId="5" fillId="0" borderId="0" xfId="1" applyFont="1" applyAlignment="1">
      <alignment horizontal="center" vertical="center"/>
    </xf>
    <xf numFmtId="38" fontId="5" fillId="0" borderId="0" xfId="0" applyNumberFormat="1" applyFont="1">
      <alignment vertical="center"/>
    </xf>
    <xf numFmtId="0" fontId="6" fillId="0" borderId="0" xfId="0" applyFont="1">
      <alignment vertical="center"/>
    </xf>
    <xf numFmtId="38" fontId="6" fillId="0" borderId="0" xfId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38" fontId="3" fillId="0" borderId="2" xfId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38" fontId="3" fillId="0" borderId="7" xfId="0" applyNumberFormat="1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38" fontId="3" fillId="0" borderId="9" xfId="1" applyFont="1" applyBorder="1">
      <alignment vertical="center"/>
    </xf>
    <xf numFmtId="38" fontId="3" fillId="0" borderId="10" xfId="0" applyNumberFormat="1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38" fontId="3" fillId="0" borderId="12" xfId="1" applyFont="1" applyBorder="1" applyAlignment="1">
      <alignment horizontal="right" vertical="center"/>
    </xf>
    <xf numFmtId="38" fontId="3" fillId="0" borderId="12" xfId="1" applyFont="1" applyBorder="1">
      <alignment vertical="center"/>
    </xf>
    <xf numFmtId="38" fontId="3" fillId="0" borderId="13" xfId="0" applyNumberFormat="1" applyFont="1" applyBorder="1">
      <alignment vertical="center"/>
    </xf>
    <xf numFmtId="0" fontId="5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8" fontId="3" fillId="0" borderId="18" xfId="1" applyFont="1" applyBorder="1" applyAlignment="1">
      <alignment horizontal="right" vertical="center"/>
    </xf>
    <xf numFmtId="38" fontId="3" fillId="0" borderId="18" xfId="1" applyFont="1" applyBorder="1">
      <alignment vertical="center"/>
    </xf>
    <xf numFmtId="38" fontId="3" fillId="0" borderId="19" xfId="0" applyNumberFormat="1" applyFont="1" applyBorder="1">
      <alignment vertical="center"/>
    </xf>
    <xf numFmtId="38" fontId="3" fillId="0" borderId="4" xfId="1" applyFont="1" applyBorder="1">
      <alignment vertical="center"/>
    </xf>
    <xf numFmtId="38" fontId="3" fillId="0" borderId="5" xfId="0" applyNumberFormat="1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38" fontId="3" fillId="0" borderId="21" xfId="0" applyNumberFormat="1" applyFont="1" applyBorder="1">
      <alignment vertical="center"/>
    </xf>
    <xf numFmtId="38" fontId="3" fillId="0" borderId="22" xfId="0" applyNumberFormat="1" applyFont="1" applyBorder="1">
      <alignment vertical="center"/>
    </xf>
    <xf numFmtId="38" fontId="3" fillId="0" borderId="23" xfId="0" applyNumberFormat="1" applyFont="1" applyBorder="1">
      <alignment vertical="center"/>
    </xf>
    <xf numFmtId="38" fontId="3" fillId="0" borderId="24" xfId="0" applyNumberFormat="1" applyFont="1" applyBorder="1">
      <alignment vertical="center"/>
    </xf>
    <xf numFmtId="38" fontId="3" fillId="0" borderId="25" xfId="0" applyNumberFormat="1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0" fillId="0" borderId="14" xfId="0" applyFont="1" applyBorder="1">
      <alignment vertical="center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7" fillId="0" borderId="0" xfId="0" applyFont="1" applyAlignment="1" applyProtection="1">
      <alignment horizontal="right" vertical="center"/>
      <protection locked="0"/>
    </xf>
    <xf numFmtId="38" fontId="8" fillId="0" borderId="0" xfId="1" applyFont="1" applyAlignment="1">
      <alignment horizontal="right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FB41F-369F-433C-92E6-9EF50799450D}">
  <dimension ref="A1:L77"/>
  <sheetViews>
    <sheetView tabSelected="1" view="pageBreakPreview" zoomScale="55" zoomScaleNormal="85" zoomScaleSheetLayoutView="55" workbookViewId="0">
      <selection activeCell="C2" sqref="C2:D2"/>
    </sheetView>
  </sheetViews>
  <sheetFormatPr defaultRowHeight="18" x14ac:dyDescent="0.45"/>
  <cols>
    <col min="1" max="1" width="16.09765625" customWidth="1"/>
    <col min="2" max="2" width="9.59765625" style="1" customWidth="1"/>
    <col min="3" max="3" width="12.8984375" style="2" customWidth="1"/>
    <col min="4" max="4" width="12.8984375" customWidth="1"/>
    <col min="5" max="5" width="16.09765625" customWidth="1"/>
    <col min="6" max="6" width="9.59765625" style="1" customWidth="1"/>
    <col min="7" max="7" width="12.8984375" style="2" customWidth="1"/>
    <col min="8" max="8" width="12.8984375" customWidth="1"/>
    <col min="9" max="9" width="16.09765625" customWidth="1"/>
    <col min="10" max="10" width="9.59765625" style="1" customWidth="1"/>
    <col min="11" max="11" width="12.8984375" style="2" customWidth="1"/>
    <col min="12" max="12" width="12.8984375" customWidth="1"/>
  </cols>
  <sheetData>
    <row r="1" spans="1:12" ht="43.2" customHeight="1" x14ac:dyDescent="0.45">
      <c r="A1" s="47" t="s">
        <v>38</v>
      </c>
      <c r="B1" s="47"/>
      <c r="C1" s="47"/>
      <c r="D1" s="47"/>
      <c r="E1" s="47"/>
      <c r="I1" s="50" t="s">
        <v>35</v>
      </c>
      <c r="J1" s="50"/>
      <c r="K1" s="50"/>
      <c r="L1" s="50"/>
    </row>
    <row r="2" spans="1:12" ht="28.8" x14ac:dyDescent="0.45">
      <c r="A2" s="46" t="s">
        <v>36</v>
      </c>
      <c r="B2" s="46"/>
      <c r="C2" s="48">
        <v>4</v>
      </c>
      <c r="D2" s="48"/>
      <c r="E2" s="39" t="s">
        <v>25</v>
      </c>
      <c r="G2" s="3"/>
      <c r="J2" s="4"/>
      <c r="K2" s="5"/>
      <c r="L2" s="6"/>
    </row>
    <row r="3" spans="1:12" ht="28.8" x14ac:dyDescent="0.45">
      <c r="A3" s="46" t="s">
        <v>37</v>
      </c>
      <c r="B3" s="46"/>
      <c r="C3" s="49">
        <f>SUM($C$6:$C$77,$G$6:$G$77,$K$6:$K$53)</f>
        <v>2085000</v>
      </c>
      <c r="D3" s="49"/>
      <c r="E3" s="40" t="s">
        <v>24</v>
      </c>
      <c r="G3" s="3"/>
      <c r="H3" s="10"/>
      <c r="I3" s="9"/>
      <c r="J3" s="4"/>
      <c r="K3" s="5"/>
      <c r="L3" s="6"/>
    </row>
    <row r="4" spans="1:12" ht="12.6" customHeight="1" x14ac:dyDescent="0.45">
      <c r="A4" s="6"/>
      <c r="B4" s="7"/>
      <c r="C4" s="7"/>
      <c r="D4" s="6"/>
      <c r="E4" s="6"/>
      <c r="F4" s="4"/>
      <c r="G4" s="5"/>
      <c r="H4" s="6"/>
      <c r="I4" s="6"/>
      <c r="J4" s="4"/>
      <c r="K4" s="5"/>
      <c r="L4" s="6"/>
    </row>
    <row r="5" spans="1:12" ht="26.4" x14ac:dyDescent="0.45">
      <c r="A5" s="23"/>
      <c r="B5" s="24" t="s">
        <v>23</v>
      </c>
      <c r="C5" s="25" t="s">
        <v>21</v>
      </c>
      <c r="D5" s="33" t="s">
        <v>22</v>
      </c>
      <c r="E5" s="41"/>
      <c r="F5" s="24" t="s">
        <v>23</v>
      </c>
      <c r="G5" s="25" t="s">
        <v>21</v>
      </c>
      <c r="H5" s="26" t="s">
        <v>22</v>
      </c>
      <c r="I5" s="41"/>
      <c r="J5" s="24" t="s">
        <v>23</v>
      </c>
      <c r="K5" s="25" t="s">
        <v>21</v>
      </c>
      <c r="L5" s="26" t="s">
        <v>22</v>
      </c>
    </row>
    <row r="6" spans="1:12" ht="18" customHeight="1" x14ac:dyDescent="0.45">
      <c r="A6" s="42" t="s">
        <v>34</v>
      </c>
      <c r="B6" s="19" t="s">
        <v>1</v>
      </c>
      <c r="C6" s="20" t="s">
        <v>13</v>
      </c>
      <c r="D6" s="34">
        <f>SUM($C$6:C6)</f>
        <v>0</v>
      </c>
      <c r="E6" s="42" t="s">
        <v>26</v>
      </c>
      <c r="F6" s="19" t="s">
        <v>0</v>
      </c>
      <c r="G6" s="21">
        <v>10000</v>
      </c>
      <c r="H6" s="22">
        <f>SUM($G$6:G6)+$D$77</f>
        <v>895000</v>
      </c>
      <c r="I6" s="42" t="s">
        <v>17</v>
      </c>
      <c r="J6" s="19" t="s">
        <v>1</v>
      </c>
      <c r="K6" s="21">
        <v>10000</v>
      </c>
      <c r="L6" s="22">
        <f>SUM($K$6:K6)+$H$77</f>
        <v>1615000</v>
      </c>
    </row>
    <row r="7" spans="1:12" ht="19.8" x14ac:dyDescent="0.45">
      <c r="A7" s="43"/>
      <c r="B7" s="11" t="s">
        <v>2</v>
      </c>
      <c r="C7" s="12">
        <f>IF($C$2=4,15000,"-")</f>
        <v>15000</v>
      </c>
      <c r="D7" s="35">
        <f>SUM($C$6:C7)</f>
        <v>15000</v>
      </c>
      <c r="E7" s="43"/>
      <c r="F7" s="11" t="s">
        <v>2</v>
      </c>
      <c r="G7" s="13">
        <v>10000</v>
      </c>
      <c r="H7" s="15">
        <f>SUM($G$6:G7)+$D$77</f>
        <v>905000</v>
      </c>
      <c r="I7" s="43"/>
      <c r="J7" s="11" t="s">
        <v>2</v>
      </c>
      <c r="K7" s="13">
        <v>10000</v>
      </c>
      <c r="L7" s="15">
        <f>SUM($K$6:K7)+$H$77</f>
        <v>1625000</v>
      </c>
    </row>
    <row r="8" spans="1:12" ht="19.8" x14ac:dyDescent="0.45">
      <c r="A8" s="43"/>
      <c r="B8" s="11" t="s">
        <v>3</v>
      </c>
      <c r="C8" s="12">
        <f>IF($C$2=4,15000,IF($C$2=5,15000,"-"))</f>
        <v>15000</v>
      </c>
      <c r="D8" s="35">
        <f>SUM($C$6:C8)</f>
        <v>30000</v>
      </c>
      <c r="E8" s="43"/>
      <c r="F8" s="11" t="s">
        <v>3</v>
      </c>
      <c r="G8" s="13">
        <v>10000</v>
      </c>
      <c r="H8" s="15">
        <f>SUM($G$6:G8)+$D$77</f>
        <v>915000</v>
      </c>
      <c r="I8" s="43"/>
      <c r="J8" s="11" t="s">
        <v>3</v>
      </c>
      <c r="K8" s="13">
        <v>10000</v>
      </c>
      <c r="L8" s="15">
        <f>SUM($K$6:K8)+$H$77</f>
        <v>1635000</v>
      </c>
    </row>
    <row r="9" spans="1:12" ht="19.8" x14ac:dyDescent="0.45">
      <c r="A9" s="43"/>
      <c r="B9" s="11" t="s">
        <v>4</v>
      </c>
      <c r="C9" s="12">
        <f>IF($C$2=4,15000,IF($C$2=5,15000,IF($C$2=6,15000,"-")))</f>
        <v>15000</v>
      </c>
      <c r="D9" s="35">
        <f>SUM($C$6:C9)</f>
        <v>45000</v>
      </c>
      <c r="E9" s="43"/>
      <c r="F9" s="11" t="s">
        <v>4</v>
      </c>
      <c r="G9" s="13">
        <v>10000</v>
      </c>
      <c r="H9" s="15">
        <f>SUM($G$6:G9)+$D$77</f>
        <v>925000</v>
      </c>
      <c r="I9" s="43"/>
      <c r="J9" s="11" t="s">
        <v>4</v>
      </c>
      <c r="K9" s="13">
        <v>10000</v>
      </c>
      <c r="L9" s="15">
        <f>SUM($K$6:K9)+$H$77</f>
        <v>1645000</v>
      </c>
    </row>
    <row r="10" spans="1:12" ht="19.8" x14ac:dyDescent="0.45">
      <c r="A10" s="43"/>
      <c r="B10" s="11" t="s">
        <v>5</v>
      </c>
      <c r="C10" s="12">
        <f>IF($C$2=4,15000,IF($C$2=5,15000,IF($C$2=6,15000,IF($C$2=7,15000,"-"))))</f>
        <v>15000</v>
      </c>
      <c r="D10" s="35">
        <f>SUM($C$6:C10)</f>
        <v>60000</v>
      </c>
      <c r="E10" s="43"/>
      <c r="F10" s="11" t="s">
        <v>5</v>
      </c>
      <c r="G10" s="13">
        <v>10000</v>
      </c>
      <c r="H10" s="15">
        <f>SUM($G$6:G10)+$D$77</f>
        <v>935000</v>
      </c>
      <c r="I10" s="43"/>
      <c r="J10" s="11" t="s">
        <v>5</v>
      </c>
      <c r="K10" s="13">
        <v>10000</v>
      </c>
      <c r="L10" s="15">
        <f>SUM($K$6:K10)+$H$77</f>
        <v>1655000</v>
      </c>
    </row>
    <row r="11" spans="1:12" ht="19.8" x14ac:dyDescent="0.45">
      <c r="A11" s="43"/>
      <c r="B11" s="11" t="s">
        <v>6</v>
      </c>
      <c r="C11" s="12">
        <f>IF($C$2=4,15000,IF($C$2=5,15000,IF($C$2=6,15000,IF($C$2=7,15000,IF($C$2=8,15000,"-")))))</f>
        <v>15000</v>
      </c>
      <c r="D11" s="35">
        <f>SUM($C$6:C11)</f>
        <v>75000</v>
      </c>
      <c r="E11" s="43"/>
      <c r="F11" s="11" t="s">
        <v>6</v>
      </c>
      <c r="G11" s="13">
        <v>10000</v>
      </c>
      <c r="H11" s="15">
        <f>SUM($G$6:G11)+$D$77</f>
        <v>945000</v>
      </c>
      <c r="I11" s="43"/>
      <c r="J11" s="11" t="s">
        <v>6</v>
      </c>
      <c r="K11" s="13">
        <v>10000</v>
      </c>
      <c r="L11" s="15">
        <f>SUM($K$6:K11)+$H$77</f>
        <v>1665000</v>
      </c>
    </row>
    <row r="12" spans="1:12" ht="19.8" x14ac:dyDescent="0.45">
      <c r="A12" s="43"/>
      <c r="B12" s="11" t="s">
        <v>7</v>
      </c>
      <c r="C12" s="12">
        <f>IF($C$2=4,15000,IF($C$2=5,15000,IF($C$2=6,15000,IF($C$2=7,15000,IF($C$2=8,15000,IF($C$2=9,15000,"-"))))))</f>
        <v>15000</v>
      </c>
      <c r="D12" s="35">
        <f>SUM($C$6:C12)</f>
        <v>90000</v>
      </c>
      <c r="E12" s="43"/>
      <c r="F12" s="11" t="s">
        <v>7</v>
      </c>
      <c r="G12" s="13">
        <v>10000</v>
      </c>
      <c r="H12" s="15">
        <f>SUM($G$6:G12)+$D$77</f>
        <v>955000</v>
      </c>
      <c r="I12" s="43"/>
      <c r="J12" s="11" t="s">
        <v>7</v>
      </c>
      <c r="K12" s="13">
        <v>10000</v>
      </c>
      <c r="L12" s="15">
        <f>SUM($K$6:K12)+$H$77</f>
        <v>1675000</v>
      </c>
    </row>
    <row r="13" spans="1:12" ht="19.8" x14ac:dyDescent="0.45">
      <c r="A13" s="43"/>
      <c r="B13" s="11" t="s">
        <v>8</v>
      </c>
      <c r="C13" s="12">
        <f>IF($C$2=4,15000,IF($C$2=5,15000,IF($C$2=6,15000,IF($C$2=7,15000,IF($C$2=8,15000,IF($C$2=9,15000,IF($C$2=10,15000,"-")))))))</f>
        <v>15000</v>
      </c>
      <c r="D13" s="35">
        <f>SUM($C$6:C13)</f>
        <v>105000</v>
      </c>
      <c r="E13" s="43"/>
      <c r="F13" s="11" t="s">
        <v>8</v>
      </c>
      <c r="G13" s="13">
        <v>10000</v>
      </c>
      <c r="H13" s="15">
        <f>SUM($G$6:G13)+$D$77</f>
        <v>965000</v>
      </c>
      <c r="I13" s="43"/>
      <c r="J13" s="11" t="s">
        <v>8</v>
      </c>
      <c r="K13" s="13">
        <v>10000</v>
      </c>
      <c r="L13" s="15">
        <f>SUM($K$6:K13)+$H$77</f>
        <v>1685000</v>
      </c>
    </row>
    <row r="14" spans="1:12" ht="19.8" x14ac:dyDescent="0.45">
      <c r="A14" s="43"/>
      <c r="B14" s="11" t="s">
        <v>9</v>
      </c>
      <c r="C14" s="12">
        <f>IF($C$2=4,15000,IF($C$2=5,15000,IF($C$2=6,15000,IF($C$2=7,15000,IF($C$2=8,15000,IF($C$2=9,15000,IF($C$2=10,15000,IF($C$2=11,15000,"-"))))))))</f>
        <v>15000</v>
      </c>
      <c r="D14" s="35">
        <f>SUM($C$6:C14)</f>
        <v>120000</v>
      </c>
      <c r="E14" s="43"/>
      <c r="F14" s="11" t="s">
        <v>9</v>
      </c>
      <c r="G14" s="13">
        <v>10000</v>
      </c>
      <c r="H14" s="15">
        <f>SUM($G$6:G14)+$D$77</f>
        <v>975000</v>
      </c>
      <c r="I14" s="43"/>
      <c r="J14" s="11" t="s">
        <v>9</v>
      </c>
      <c r="K14" s="13">
        <v>10000</v>
      </c>
      <c r="L14" s="15">
        <f>SUM($K$6:K14)+$H$77</f>
        <v>1695000</v>
      </c>
    </row>
    <row r="15" spans="1:12" ht="19.8" x14ac:dyDescent="0.45">
      <c r="A15" s="43"/>
      <c r="B15" s="11" t="s">
        <v>10</v>
      </c>
      <c r="C15" s="12">
        <f>IF($C$2=4,15000,IF($C$2=5,15000,IF($C$2=6,15000,IF($C$2=7,15000,IF($C$2=8,15000,IF($C$2=9,15000,IF($C$2=10,15000,IF($C$2=11,15000,IF($C$2=12,15000,"-")))))))))</f>
        <v>15000</v>
      </c>
      <c r="D15" s="35">
        <f>SUM($C$6:C15)</f>
        <v>135000</v>
      </c>
      <c r="E15" s="43"/>
      <c r="F15" s="11" t="s">
        <v>10</v>
      </c>
      <c r="G15" s="13">
        <v>10000</v>
      </c>
      <c r="H15" s="15">
        <f>SUM($G$6:G15)+$D$77</f>
        <v>985000</v>
      </c>
      <c r="I15" s="43"/>
      <c r="J15" s="11" t="s">
        <v>10</v>
      </c>
      <c r="K15" s="13">
        <v>10000</v>
      </c>
      <c r="L15" s="15">
        <f>SUM($K$6:K15)+$H$77</f>
        <v>1705000</v>
      </c>
    </row>
    <row r="16" spans="1:12" ht="19.8" x14ac:dyDescent="0.45">
      <c r="A16" s="43"/>
      <c r="B16" s="11" t="s">
        <v>11</v>
      </c>
      <c r="C16" s="12">
        <f>IF($C$2=4,15000,IF($C$2=5,15000,IF($C$2=6,15000,IF($C$2=7,15000,IF($C$2=8,15000,IF($C$2=9,15000,IF($C$2=10,15000,IF($C$2=11,15000,IF($C$2=12,15000,IF($C$2=1,15000,"-"))))))))))</f>
        <v>15000</v>
      </c>
      <c r="D16" s="35">
        <f>SUM($C$6:C16)</f>
        <v>150000</v>
      </c>
      <c r="E16" s="43"/>
      <c r="F16" s="11" t="s">
        <v>11</v>
      </c>
      <c r="G16" s="13">
        <v>10000</v>
      </c>
      <c r="H16" s="15">
        <f>SUM($G$6:G16)+$D$77</f>
        <v>995000</v>
      </c>
      <c r="I16" s="43"/>
      <c r="J16" s="11" t="s">
        <v>11</v>
      </c>
      <c r="K16" s="13">
        <v>10000</v>
      </c>
      <c r="L16" s="15">
        <f>SUM($K$6:K16)+$H$77</f>
        <v>1715000</v>
      </c>
    </row>
    <row r="17" spans="1:12" ht="19.8" x14ac:dyDescent="0.45">
      <c r="A17" s="44"/>
      <c r="B17" s="27" t="s">
        <v>12</v>
      </c>
      <c r="C17" s="28">
        <f>IF($C$2=4,15000,IF($C$2=5,15000,IF($C$2=6,15000,IF($C$2=7,15000,IF($C$2=8,15000,IF($C$2=9,15000,IF($C$2=10,15000,IF($C$2=11,15000,IF($C$2=12,15000,IF($C$2=1,15000,IF($C$2=2,15000,"-")))))))))))</f>
        <v>15000</v>
      </c>
      <c r="D17" s="36">
        <f>SUM($C$6:C17)</f>
        <v>165000</v>
      </c>
      <c r="E17" s="44"/>
      <c r="F17" s="27" t="s">
        <v>12</v>
      </c>
      <c r="G17" s="29">
        <v>10000</v>
      </c>
      <c r="H17" s="30">
        <f>SUM($G$6:G17)+$D$77</f>
        <v>1005000</v>
      </c>
      <c r="I17" s="44"/>
      <c r="J17" s="27" t="s">
        <v>12</v>
      </c>
      <c r="K17" s="29">
        <v>10000</v>
      </c>
      <c r="L17" s="30">
        <f>SUM($K$6:K17)+$H$77</f>
        <v>1725000</v>
      </c>
    </row>
    <row r="18" spans="1:12" ht="18" customHeight="1" x14ac:dyDescent="0.45">
      <c r="A18" s="51" t="s">
        <v>14</v>
      </c>
      <c r="B18" s="14" t="s">
        <v>0</v>
      </c>
      <c r="C18" s="31">
        <v>15000</v>
      </c>
      <c r="D18" s="37">
        <f>SUM($C$6:C18)</f>
        <v>180000</v>
      </c>
      <c r="E18" s="51" t="s">
        <v>27</v>
      </c>
      <c r="F18" s="14" t="s">
        <v>0</v>
      </c>
      <c r="G18" s="31">
        <v>10000</v>
      </c>
      <c r="H18" s="32">
        <f>SUM($G$6:G18)+$D$77</f>
        <v>1015000</v>
      </c>
      <c r="I18" s="51" t="s">
        <v>18</v>
      </c>
      <c r="J18" s="14" t="s">
        <v>0</v>
      </c>
      <c r="K18" s="31">
        <v>10000</v>
      </c>
      <c r="L18" s="32">
        <f>SUM($K$6:K18)+$H$77</f>
        <v>1735000</v>
      </c>
    </row>
    <row r="19" spans="1:12" ht="19.8" x14ac:dyDescent="0.45">
      <c r="A19" s="43"/>
      <c r="B19" s="11" t="s">
        <v>2</v>
      </c>
      <c r="C19" s="13">
        <v>15000</v>
      </c>
      <c r="D19" s="35">
        <f>SUM($C$6:C19)</f>
        <v>195000</v>
      </c>
      <c r="E19" s="43"/>
      <c r="F19" s="11" t="s">
        <v>2</v>
      </c>
      <c r="G19" s="13">
        <v>10000</v>
      </c>
      <c r="H19" s="15">
        <f>SUM($G$6:G19)+$D$77</f>
        <v>1025000</v>
      </c>
      <c r="I19" s="43"/>
      <c r="J19" s="11" t="s">
        <v>2</v>
      </c>
      <c r="K19" s="13">
        <v>10000</v>
      </c>
      <c r="L19" s="15">
        <f>SUM($K$6:K19)+$H$77</f>
        <v>1745000</v>
      </c>
    </row>
    <row r="20" spans="1:12" ht="19.8" x14ac:dyDescent="0.45">
      <c r="A20" s="43"/>
      <c r="B20" s="11" t="s">
        <v>3</v>
      </c>
      <c r="C20" s="13">
        <v>15000</v>
      </c>
      <c r="D20" s="35">
        <f>SUM($C$6:C20)</f>
        <v>210000</v>
      </c>
      <c r="E20" s="43"/>
      <c r="F20" s="11" t="s">
        <v>3</v>
      </c>
      <c r="G20" s="13">
        <v>10000</v>
      </c>
      <c r="H20" s="15">
        <f>SUM($G$6:G20)+$D$77</f>
        <v>1035000</v>
      </c>
      <c r="I20" s="43"/>
      <c r="J20" s="11" t="s">
        <v>3</v>
      </c>
      <c r="K20" s="13">
        <v>10000</v>
      </c>
      <c r="L20" s="15">
        <f>SUM($K$6:K20)+$H$77</f>
        <v>1755000</v>
      </c>
    </row>
    <row r="21" spans="1:12" ht="19.8" x14ac:dyDescent="0.45">
      <c r="A21" s="43"/>
      <c r="B21" s="11" t="s">
        <v>4</v>
      </c>
      <c r="C21" s="13">
        <v>15000</v>
      </c>
      <c r="D21" s="35">
        <f>SUM($C$6:C21)</f>
        <v>225000</v>
      </c>
      <c r="E21" s="43"/>
      <c r="F21" s="11" t="s">
        <v>4</v>
      </c>
      <c r="G21" s="13">
        <v>10000</v>
      </c>
      <c r="H21" s="15">
        <f>SUM($G$6:G21)+$D$77</f>
        <v>1045000</v>
      </c>
      <c r="I21" s="43"/>
      <c r="J21" s="11" t="s">
        <v>4</v>
      </c>
      <c r="K21" s="13">
        <v>10000</v>
      </c>
      <c r="L21" s="15">
        <f>SUM($K$6:K21)+$H$77</f>
        <v>1765000</v>
      </c>
    </row>
    <row r="22" spans="1:12" ht="19.8" x14ac:dyDescent="0.45">
      <c r="A22" s="43"/>
      <c r="B22" s="11" t="s">
        <v>5</v>
      </c>
      <c r="C22" s="13">
        <v>15000</v>
      </c>
      <c r="D22" s="35">
        <f>SUM($C$6:C22)</f>
        <v>240000</v>
      </c>
      <c r="E22" s="43"/>
      <c r="F22" s="11" t="s">
        <v>5</v>
      </c>
      <c r="G22" s="13">
        <v>10000</v>
      </c>
      <c r="H22" s="15">
        <f>SUM($G$6:G22)+$D$77</f>
        <v>1055000</v>
      </c>
      <c r="I22" s="43"/>
      <c r="J22" s="11" t="s">
        <v>5</v>
      </c>
      <c r="K22" s="13">
        <v>10000</v>
      </c>
      <c r="L22" s="15">
        <f>SUM($K$6:K22)+$H$77</f>
        <v>1775000</v>
      </c>
    </row>
    <row r="23" spans="1:12" ht="19.8" x14ac:dyDescent="0.45">
      <c r="A23" s="43"/>
      <c r="B23" s="11" t="s">
        <v>6</v>
      </c>
      <c r="C23" s="13">
        <v>15000</v>
      </c>
      <c r="D23" s="35">
        <f>SUM($C$6:C23)</f>
        <v>255000</v>
      </c>
      <c r="E23" s="43"/>
      <c r="F23" s="11" t="s">
        <v>6</v>
      </c>
      <c r="G23" s="13">
        <v>10000</v>
      </c>
      <c r="H23" s="15">
        <f>SUM($G$6:G23)+$D$77</f>
        <v>1065000</v>
      </c>
      <c r="I23" s="43"/>
      <c r="J23" s="11" t="s">
        <v>6</v>
      </c>
      <c r="K23" s="13">
        <v>10000</v>
      </c>
      <c r="L23" s="15">
        <f>SUM($K$6:K23)+$H$77</f>
        <v>1785000</v>
      </c>
    </row>
    <row r="24" spans="1:12" ht="19.8" x14ac:dyDescent="0.45">
      <c r="A24" s="43"/>
      <c r="B24" s="11" t="s">
        <v>7</v>
      </c>
      <c r="C24" s="13">
        <v>15000</v>
      </c>
      <c r="D24" s="35">
        <f>SUM($C$6:C24)</f>
        <v>270000</v>
      </c>
      <c r="E24" s="43"/>
      <c r="F24" s="11" t="s">
        <v>7</v>
      </c>
      <c r="G24" s="13">
        <v>10000</v>
      </c>
      <c r="H24" s="15">
        <f>SUM($G$6:G24)+$D$77</f>
        <v>1075000</v>
      </c>
      <c r="I24" s="43"/>
      <c r="J24" s="11" t="s">
        <v>7</v>
      </c>
      <c r="K24" s="13">
        <v>10000</v>
      </c>
      <c r="L24" s="15">
        <f>SUM($K$6:K24)+$H$77</f>
        <v>1795000</v>
      </c>
    </row>
    <row r="25" spans="1:12" ht="19.8" x14ac:dyDescent="0.45">
      <c r="A25" s="43"/>
      <c r="B25" s="11" t="s">
        <v>8</v>
      </c>
      <c r="C25" s="13">
        <v>15000</v>
      </c>
      <c r="D25" s="35">
        <f>SUM($C$6:C25)</f>
        <v>285000</v>
      </c>
      <c r="E25" s="43"/>
      <c r="F25" s="11" t="s">
        <v>8</v>
      </c>
      <c r="G25" s="13">
        <v>10000</v>
      </c>
      <c r="H25" s="15">
        <f>SUM($G$6:G25)+$D$77</f>
        <v>1085000</v>
      </c>
      <c r="I25" s="43"/>
      <c r="J25" s="11" t="s">
        <v>8</v>
      </c>
      <c r="K25" s="13">
        <v>10000</v>
      </c>
      <c r="L25" s="15">
        <f>SUM($K$6:K25)+$H$77</f>
        <v>1805000</v>
      </c>
    </row>
    <row r="26" spans="1:12" ht="19.8" x14ac:dyDescent="0.45">
      <c r="A26" s="43"/>
      <c r="B26" s="11" t="s">
        <v>9</v>
      </c>
      <c r="C26" s="13">
        <v>15000</v>
      </c>
      <c r="D26" s="35">
        <f>SUM($C$6:C26)</f>
        <v>300000</v>
      </c>
      <c r="E26" s="43"/>
      <c r="F26" s="11" t="s">
        <v>9</v>
      </c>
      <c r="G26" s="13">
        <v>10000</v>
      </c>
      <c r="H26" s="15">
        <f>SUM($G$6:G26)+$D$77</f>
        <v>1095000</v>
      </c>
      <c r="I26" s="43"/>
      <c r="J26" s="11" t="s">
        <v>9</v>
      </c>
      <c r="K26" s="13">
        <v>10000</v>
      </c>
      <c r="L26" s="15">
        <f>SUM($K$6:K26)+$H$77</f>
        <v>1815000</v>
      </c>
    </row>
    <row r="27" spans="1:12" ht="19.8" x14ac:dyDescent="0.45">
      <c r="A27" s="43"/>
      <c r="B27" s="11" t="s">
        <v>10</v>
      </c>
      <c r="C27" s="13">
        <v>15000</v>
      </c>
      <c r="D27" s="35">
        <f>SUM($C$6:C27)</f>
        <v>315000</v>
      </c>
      <c r="E27" s="43"/>
      <c r="F27" s="11" t="s">
        <v>10</v>
      </c>
      <c r="G27" s="13">
        <v>10000</v>
      </c>
      <c r="H27" s="15">
        <f>SUM($G$6:G27)+$D$77</f>
        <v>1105000</v>
      </c>
      <c r="I27" s="43"/>
      <c r="J27" s="11" t="s">
        <v>10</v>
      </c>
      <c r="K27" s="13">
        <v>10000</v>
      </c>
      <c r="L27" s="15">
        <f>SUM($K$6:K27)+$H$77</f>
        <v>1825000</v>
      </c>
    </row>
    <row r="28" spans="1:12" ht="19.8" x14ac:dyDescent="0.45">
      <c r="A28" s="43"/>
      <c r="B28" s="11" t="s">
        <v>11</v>
      </c>
      <c r="C28" s="13">
        <v>15000</v>
      </c>
      <c r="D28" s="35">
        <f>SUM($C$6:C28)</f>
        <v>330000</v>
      </c>
      <c r="E28" s="43"/>
      <c r="F28" s="11" t="s">
        <v>11</v>
      </c>
      <c r="G28" s="13">
        <v>10000</v>
      </c>
      <c r="H28" s="15">
        <f>SUM($G$6:G28)+$D$77</f>
        <v>1115000</v>
      </c>
      <c r="I28" s="43"/>
      <c r="J28" s="11" t="s">
        <v>11</v>
      </c>
      <c r="K28" s="13">
        <v>10000</v>
      </c>
      <c r="L28" s="15">
        <f>SUM($K$6:K28)+$H$77</f>
        <v>1835000</v>
      </c>
    </row>
    <row r="29" spans="1:12" ht="19.8" x14ac:dyDescent="0.45">
      <c r="A29" s="52"/>
      <c r="B29" s="16" t="s">
        <v>12</v>
      </c>
      <c r="C29" s="17">
        <v>15000</v>
      </c>
      <c r="D29" s="38">
        <f>SUM($C$6:C29)</f>
        <v>345000</v>
      </c>
      <c r="E29" s="52"/>
      <c r="F29" s="16" t="s">
        <v>12</v>
      </c>
      <c r="G29" s="17">
        <v>10000</v>
      </c>
      <c r="H29" s="18">
        <f>SUM($G$6:G29)+$D$77</f>
        <v>1125000</v>
      </c>
      <c r="I29" s="52"/>
      <c r="J29" s="16" t="s">
        <v>12</v>
      </c>
      <c r="K29" s="17">
        <v>10000</v>
      </c>
      <c r="L29" s="18">
        <f>SUM($K$6:K29)+$H$77</f>
        <v>1845000</v>
      </c>
    </row>
    <row r="30" spans="1:12" ht="18" customHeight="1" x14ac:dyDescent="0.45">
      <c r="A30" s="42" t="s">
        <v>15</v>
      </c>
      <c r="B30" s="19" t="s">
        <v>0</v>
      </c>
      <c r="C30" s="21">
        <v>15000</v>
      </c>
      <c r="D30" s="34">
        <f>SUM($C$6:C30)</f>
        <v>360000</v>
      </c>
      <c r="E30" s="42" t="s">
        <v>32</v>
      </c>
      <c r="F30" s="19" t="s">
        <v>1</v>
      </c>
      <c r="G30" s="21">
        <v>10000</v>
      </c>
      <c r="H30" s="22">
        <f>SUM($G$6:G30)+$D$77</f>
        <v>1135000</v>
      </c>
      <c r="I30" s="42" t="s">
        <v>19</v>
      </c>
      <c r="J30" s="19" t="s">
        <v>0</v>
      </c>
      <c r="K30" s="21">
        <v>10000</v>
      </c>
      <c r="L30" s="22">
        <f>SUM($K$6:K30)+$H$77</f>
        <v>1855000</v>
      </c>
    </row>
    <row r="31" spans="1:12" ht="19.8" x14ac:dyDescent="0.45">
      <c r="A31" s="43"/>
      <c r="B31" s="11" t="s">
        <v>2</v>
      </c>
      <c r="C31" s="13">
        <v>15000</v>
      </c>
      <c r="D31" s="35">
        <f>SUM($C$6:C31)</f>
        <v>375000</v>
      </c>
      <c r="E31" s="43"/>
      <c r="F31" s="11" t="s">
        <v>2</v>
      </c>
      <c r="G31" s="13">
        <v>10000</v>
      </c>
      <c r="H31" s="15">
        <f>SUM($G$6:G31)+$D$77</f>
        <v>1145000</v>
      </c>
      <c r="I31" s="43"/>
      <c r="J31" s="11" t="s">
        <v>2</v>
      </c>
      <c r="K31" s="13">
        <v>10000</v>
      </c>
      <c r="L31" s="15">
        <f>SUM($K$6:K31)+$H$77</f>
        <v>1865000</v>
      </c>
    </row>
    <row r="32" spans="1:12" ht="19.8" x14ac:dyDescent="0.45">
      <c r="A32" s="43"/>
      <c r="B32" s="11" t="s">
        <v>3</v>
      </c>
      <c r="C32" s="13">
        <v>15000</v>
      </c>
      <c r="D32" s="35">
        <f>SUM($C$6:C32)</f>
        <v>390000</v>
      </c>
      <c r="E32" s="43"/>
      <c r="F32" s="11" t="s">
        <v>3</v>
      </c>
      <c r="G32" s="13">
        <v>10000</v>
      </c>
      <c r="H32" s="15">
        <f>SUM($G$6:G32)+$D$77</f>
        <v>1155000</v>
      </c>
      <c r="I32" s="43"/>
      <c r="J32" s="11" t="s">
        <v>3</v>
      </c>
      <c r="K32" s="13">
        <v>10000</v>
      </c>
      <c r="L32" s="15">
        <f>SUM($K$6:K32)+$H$77</f>
        <v>1875000</v>
      </c>
    </row>
    <row r="33" spans="1:12" ht="19.8" x14ac:dyDescent="0.45">
      <c r="A33" s="43"/>
      <c r="B33" s="11" t="s">
        <v>4</v>
      </c>
      <c r="C33" s="13">
        <v>15000</v>
      </c>
      <c r="D33" s="35">
        <f>SUM($C$6:C33)</f>
        <v>405000</v>
      </c>
      <c r="E33" s="43"/>
      <c r="F33" s="11" t="s">
        <v>4</v>
      </c>
      <c r="G33" s="13">
        <v>10000</v>
      </c>
      <c r="H33" s="15">
        <f>SUM($G$6:G33)+$D$77</f>
        <v>1165000</v>
      </c>
      <c r="I33" s="43"/>
      <c r="J33" s="11" t="s">
        <v>4</v>
      </c>
      <c r="K33" s="13">
        <v>10000</v>
      </c>
      <c r="L33" s="15">
        <f>SUM($K$6:K33)+$H$77</f>
        <v>1885000</v>
      </c>
    </row>
    <row r="34" spans="1:12" ht="19.8" x14ac:dyDescent="0.45">
      <c r="A34" s="43"/>
      <c r="B34" s="11" t="s">
        <v>5</v>
      </c>
      <c r="C34" s="13">
        <v>15000</v>
      </c>
      <c r="D34" s="35">
        <f>SUM($C$6:C34)</f>
        <v>420000</v>
      </c>
      <c r="E34" s="43"/>
      <c r="F34" s="11" t="s">
        <v>5</v>
      </c>
      <c r="G34" s="13">
        <v>10000</v>
      </c>
      <c r="H34" s="15">
        <f>SUM($G$6:G34)+$D$77</f>
        <v>1175000</v>
      </c>
      <c r="I34" s="43"/>
      <c r="J34" s="11" t="s">
        <v>5</v>
      </c>
      <c r="K34" s="13">
        <v>10000</v>
      </c>
      <c r="L34" s="15">
        <f>SUM($K$6:K34)+$H$77</f>
        <v>1895000</v>
      </c>
    </row>
    <row r="35" spans="1:12" ht="19.8" x14ac:dyDescent="0.45">
      <c r="A35" s="43"/>
      <c r="B35" s="11" t="s">
        <v>6</v>
      </c>
      <c r="C35" s="13">
        <v>15000</v>
      </c>
      <c r="D35" s="35">
        <f>SUM($C$6:C35)</f>
        <v>435000</v>
      </c>
      <c r="E35" s="43"/>
      <c r="F35" s="11" t="s">
        <v>6</v>
      </c>
      <c r="G35" s="13">
        <v>10000</v>
      </c>
      <c r="H35" s="15">
        <f>SUM($G$6:G35)+$D$77</f>
        <v>1185000</v>
      </c>
      <c r="I35" s="43"/>
      <c r="J35" s="11" t="s">
        <v>6</v>
      </c>
      <c r="K35" s="13">
        <v>10000</v>
      </c>
      <c r="L35" s="15">
        <f>SUM($K$6:K35)+$H$77</f>
        <v>1905000</v>
      </c>
    </row>
    <row r="36" spans="1:12" ht="19.8" x14ac:dyDescent="0.45">
      <c r="A36" s="43"/>
      <c r="B36" s="11" t="s">
        <v>7</v>
      </c>
      <c r="C36" s="13">
        <v>15000</v>
      </c>
      <c r="D36" s="35">
        <f>SUM($C$6:C36)</f>
        <v>450000</v>
      </c>
      <c r="E36" s="43"/>
      <c r="F36" s="11" t="s">
        <v>7</v>
      </c>
      <c r="G36" s="13">
        <v>10000</v>
      </c>
      <c r="H36" s="15">
        <f>SUM($G$6:G36)+$D$77</f>
        <v>1195000</v>
      </c>
      <c r="I36" s="43"/>
      <c r="J36" s="11" t="s">
        <v>7</v>
      </c>
      <c r="K36" s="13">
        <v>10000</v>
      </c>
      <c r="L36" s="15">
        <f>SUM($K$6:K36)+$H$77</f>
        <v>1915000</v>
      </c>
    </row>
    <row r="37" spans="1:12" ht="19.8" x14ac:dyDescent="0.45">
      <c r="A37" s="43"/>
      <c r="B37" s="11" t="s">
        <v>8</v>
      </c>
      <c r="C37" s="13">
        <v>15000</v>
      </c>
      <c r="D37" s="35">
        <f>SUM($C$6:C37)</f>
        <v>465000</v>
      </c>
      <c r="E37" s="43"/>
      <c r="F37" s="11" t="s">
        <v>8</v>
      </c>
      <c r="G37" s="13">
        <v>10000</v>
      </c>
      <c r="H37" s="15">
        <f>SUM($G$6:G37)+$D$77</f>
        <v>1205000</v>
      </c>
      <c r="I37" s="43"/>
      <c r="J37" s="11" t="s">
        <v>8</v>
      </c>
      <c r="K37" s="13">
        <v>10000</v>
      </c>
      <c r="L37" s="15">
        <f>SUM($K$6:K37)+$H$77</f>
        <v>1925000</v>
      </c>
    </row>
    <row r="38" spans="1:12" ht="19.8" x14ac:dyDescent="0.45">
      <c r="A38" s="43"/>
      <c r="B38" s="11" t="s">
        <v>9</v>
      </c>
      <c r="C38" s="13">
        <v>15000</v>
      </c>
      <c r="D38" s="35">
        <f>SUM($C$6:C38)</f>
        <v>480000</v>
      </c>
      <c r="E38" s="43"/>
      <c r="F38" s="11" t="s">
        <v>9</v>
      </c>
      <c r="G38" s="13">
        <v>10000</v>
      </c>
      <c r="H38" s="15">
        <f>SUM($G$6:G38)+$D$77</f>
        <v>1215000</v>
      </c>
      <c r="I38" s="43"/>
      <c r="J38" s="11" t="s">
        <v>9</v>
      </c>
      <c r="K38" s="13">
        <v>10000</v>
      </c>
      <c r="L38" s="15">
        <f>SUM($K$6:K38)+$H$77</f>
        <v>1935000</v>
      </c>
    </row>
    <row r="39" spans="1:12" ht="19.8" x14ac:dyDescent="0.45">
      <c r="A39" s="43"/>
      <c r="B39" s="11" t="s">
        <v>10</v>
      </c>
      <c r="C39" s="13">
        <v>15000</v>
      </c>
      <c r="D39" s="35">
        <f>SUM($C$6:C39)</f>
        <v>495000</v>
      </c>
      <c r="E39" s="43"/>
      <c r="F39" s="11" t="s">
        <v>10</v>
      </c>
      <c r="G39" s="13">
        <v>10000</v>
      </c>
      <c r="H39" s="15">
        <f>SUM($G$6:G39)+$D$77</f>
        <v>1225000</v>
      </c>
      <c r="I39" s="43"/>
      <c r="J39" s="11" t="s">
        <v>10</v>
      </c>
      <c r="K39" s="13">
        <v>10000</v>
      </c>
      <c r="L39" s="15">
        <f>SUM($K$6:K39)+$H$77</f>
        <v>1945000</v>
      </c>
    </row>
    <row r="40" spans="1:12" ht="19.8" x14ac:dyDescent="0.45">
      <c r="A40" s="43"/>
      <c r="B40" s="11" t="s">
        <v>11</v>
      </c>
      <c r="C40" s="13">
        <v>15000</v>
      </c>
      <c r="D40" s="35">
        <f>SUM($C$6:C40)</f>
        <v>510000</v>
      </c>
      <c r="E40" s="43"/>
      <c r="F40" s="11" t="s">
        <v>11</v>
      </c>
      <c r="G40" s="13">
        <v>10000</v>
      </c>
      <c r="H40" s="15">
        <f>SUM($G$6:G40)+$D$77</f>
        <v>1235000</v>
      </c>
      <c r="I40" s="43"/>
      <c r="J40" s="11" t="s">
        <v>11</v>
      </c>
      <c r="K40" s="13">
        <v>10000</v>
      </c>
      <c r="L40" s="15">
        <f>SUM($K$6:K40)+$H$77</f>
        <v>1955000</v>
      </c>
    </row>
    <row r="41" spans="1:12" ht="19.8" x14ac:dyDescent="0.45">
      <c r="A41" s="44"/>
      <c r="B41" s="27" t="s">
        <v>12</v>
      </c>
      <c r="C41" s="29">
        <v>15000</v>
      </c>
      <c r="D41" s="36">
        <f>SUM($C$6:C41)</f>
        <v>525000</v>
      </c>
      <c r="E41" s="44"/>
      <c r="F41" s="27" t="s">
        <v>12</v>
      </c>
      <c r="G41" s="29">
        <v>10000</v>
      </c>
      <c r="H41" s="30">
        <f>SUM($G$6:G41)+$D$77</f>
        <v>1245000</v>
      </c>
      <c r="I41" s="44"/>
      <c r="J41" s="27" t="s">
        <v>12</v>
      </c>
      <c r="K41" s="29">
        <v>10000</v>
      </c>
      <c r="L41" s="30">
        <f>SUM($K$6:K41)+$H$77</f>
        <v>1965000</v>
      </c>
    </row>
    <row r="42" spans="1:12" ht="18" customHeight="1" x14ac:dyDescent="0.45">
      <c r="A42" s="51" t="s">
        <v>16</v>
      </c>
      <c r="B42" s="14" t="s">
        <v>0</v>
      </c>
      <c r="C42" s="31">
        <f>IF($C$2=4,10000,15000)</f>
        <v>10000</v>
      </c>
      <c r="D42" s="37">
        <f>SUM($C$6:C42)</f>
        <v>535000</v>
      </c>
      <c r="E42" s="51" t="s">
        <v>28</v>
      </c>
      <c r="F42" s="14" t="s">
        <v>0</v>
      </c>
      <c r="G42" s="31">
        <v>10000</v>
      </c>
      <c r="H42" s="32">
        <f>SUM($G$6:G42)+$D$77</f>
        <v>1255000</v>
      </c>
      <c r="I42" s="51" t="s">
        <v>20</v>
      </c>
      <c r="J42" s="14" t="s">
        <v>0</v>
      </c>
      <c r="K42" s="31">
        <v>10000</v>
      </c>
      <c r="L42" s="32">
        <f>SUM($K$6:K42)+$H$77</f>
        <v>1975000</v>
      </c>
    </row>
    <row r="43" spans="1:12" ht="19.8" x14ac:dyDescent="0.45">
      <c r="A43" s="43"/>
      <c r="B43" s="11" t="s">
        <v>2</v>
      </c>
      <c r="C43" s="13">
        <f>IF($C$2=4,10000,IF($C$2=5,10000,15000))</f>
        <v>10000</v>
      </c>
      <c r="D43" s="35">
        <f>SUM($C$6:C43)</f>
        <v>545000</v>
      </c>
      <c r="E43" s="43"/>
      <c r="F43" s="11" t="s">
        <v>2</v>
      </c>
      <c r="G43" s="13">
        <v>10000</v>
      </c>
      <c r="H43" s="15">
        <f>SUM($G$6:G43)+$D$77</f>
        <v>1265000</v>
      </c>
      <c r="I43" s="43"/>
      <c r="J43" s="11" t="s">
        <v>2</v>
      </c>
      <c r="K43" s="13">
        <v>10000</v>
      </c>
      <c r="L43" s="15">
        <f>SUM($K$6:K43)+$H$77</f>
        <v>1985000</v>
      </c>
    </row>
    <row r="44" spans="1:12" ht="19.8" x14ac:dyDescent="0.45">
      <c r="A44" s="43"/>
      <c r="B44" s="11" t="s">
        <v>3</v>
      </c>
      <c r="C44" s="13">
        <f>IF($C$2=4,10000,IF($C$2=5,10000,IF($C$2=6,10000,15000)))</f>
        <v>10000</v>
      </c>
      <c r="D44" s="35">
        <f>SUM($C$6:C44)</f>
        <v>555000</v>
      </c>
      <c r="E44" s="43"/>
      <c r="F44" s="11" t="s">
        <v>3</v>
      </c>
      <c r="G44" s="13">
        <v>10000</v>
      </c>
      <c r="H44" s="15">
        <f>SUM($G$6:G44)+$D$77</f>
        <v>1275000</v>
      </c>
      <c r="I44" s="43"/>
      <c r="J44" s="11" t="s">
        <v>3</v>
      </c>
      <c r="K44" s="13">
        <v>10000</v>
      </c>
      <c r="L44" s="15">
        <f>SUM($K$6:K44)+$H$77</f>
        <v>1995000</v>
      </c>
    </row>
    <row r="45" spans="1:12" ht="19.8" x14ac:dyDescent="0.45">
      <c r="A45" s="43"/>
      <c r="B45" s="11" t="s">
        <v>4</v>
      </c>
      <c r="C45" s="13">
        <f>IF($C$2=4,10000,IF($C$2=5,10000,IF($C$2=6,10000,IF($C$2=7,10000,15000))))</f>
        <v>10000</v>
      </c>
      <c r="D45" s="35">
        <f>SUM($C$6:C45)</f>
        <v>565000</v>
      </c>
      <c r="E45" s="43"/>
      <c r="F45" s="11" t="s">
        <v>4</v>
      </c>
      <c r="G45" s="13">
        <v>10000</v>
      </c>
      <c r="H45" s="15">
        <f>SUM($G$6:G45)+$D$77</f>
        <v>1285000</v>
      </c>
      <c r="I45" s="43"/>
      <c r="J45" s="11" t="s">
        <v>4</v>
      </c>
      <c r="K45" s="13">
        <v>10000</v>
      </c>
      <c r="L45" s="15">
        <f>SUM($K$6:K45)+$H$77</f>
        <v>2005000</v>
      </c>
    </row>
    <row r="46" spans="1:12" ht="19.8" x14ac:dyDescent="0.45">
      <c r="A46" s="43"/>
      <c r="B46" s="11" t="s">
        <v>5</v>
      </c>
      <c r="C46" s="13">
        <f>IF($C$2=4,10000,IF($C$2=5,10000,IF($C$2=6,10000,IF($C$2=7,10000,IF($C$2=8,10000,15000)))))</f>
        <v>10000</v>
      </c>
      <c r="D46" s="35">
        <f>SUM($C$6:C46)</f>
        <v>575000</v>
      </c>
      <c r="E46" s="43"/>
      <c r="F46" s="11" t="s">
        <v>5</v>
      </c>
      <c r="G46" s="13">
        <v>10000</v>
      </c>
      <c r="H46" s="15">
        <f>SUM($G$6:G46)+$D$77</f>
        <v>1295000</v>
      </c>
      <c r="I46" s="43"/>
      <c r="J46" s="11" t="s">
        <v>5</v>
      </c>
      <c r="K46" s="13">
        <v>10000</v>
      </c>
      <c r="L46" s="15">
        <f>SUM($K$6:K46)+$H$77</f>
        <v>2015000</v>
      </c>
    </row>
    <row r="47" spans="1:12" ht="19.8" x14ac:dyDescent="0.45">
      <c r="A47" s="43"/>
      <c r="B47" s="11" t="s">
        <v>6</v>
      </c>
      <c r="C47" s="13">
        <f>IF($C$2=4,10000,IF($C$2=5,10000,IF($C$2=6,10000,IF($C$2=7,10000,IF($C$2=8,10000,IF($C$2=9,10000,15000))))))</f>
        <v>10000</v>
      </c>
      <c r="D47" s="35">
        <f>SUM($C$6:C47)</f>
        <v>585000</v>
      </c>
      <c r="E47" s="43"/>
      <c r="F47" s="11" t="s">
        <v>6</v>
      </c>
      <c r="G47" s="13">
        <v>10000</v>
      </c>
      <c r="H47" s="15">
        <f>SUM($G$6:G47)+$D$77</f>
        <v>1305000</v>
      </c>
      <c r="I47" s="43"/>
      <c r="J47" s="11" t="s">
        <v>6</v>
      </c>
      <c r="K47" s="13">
        <v>10000</v>
      </c>
      <c r="L47" s="15">
        <f>SUM($K$6:K47)+$H$77</f>
        <v>2025000</v>
      </c>
    </row>
    <row r="48" spans="1:12" ht="19.8" x14ac:dyDescent="0.45">
      <c r="A48" s="43"/>
      <c r="B48" s="11" t="s">
        <v>7</v>
      </c>
      <c r="C48" s="13">
        <f>IF($C$2=4,10000,IF($C$2=5,10000,IF($C$2=6,10000,IF($C$2=7,10000,IF($C$2=8,10000,IF($C$2=9,10000,IF($C$2=10,10000,15000)))))))</f>
        <v>10000</v>
      </c>
      <c r="D48" s="35">
        <f>SUM($C$6:C48)</f>
        <v>595000</v>
      </c>
      <c r="E48" s="43"/>
      <c r="F48" s="11" t="s">
        <v>7</v>
      </c>
      <c r="G48" s="13">
        <v>10000</v>
      </c>
      <c r="H48" s="15">
        <f>SUM($G$6:G48)+$D$77</f>
        <v>1315000</v>
      </c>
      <c r="I48" s="43"/>
      <c r="J48" s="11" t="s">
        <v>7</v>
      </c>
      <c r="K48" s="13">
        <v>10000</v>
      </c>
      <c r="L48" s="15">
        <f>SUM($K$6:K48)+$H$77</f>
        <v>2035000</v>
      </c>
    </row>
    <row r="49" spans="1:12" ht="19.8" x14ac:dyDescent="0.45">
      <c r="A49" s="43"/>
      <c r="B49" s="11" t="s">
        <v>8</v>
      </c>
      <c r="C49" s="13">
        <f>IF($C$2=4,10000,IF($C$2=5,10000,IF($C$2=6,10000,IF($C$2=7,10000,IF($C$2=8,10000,IF($C$2=9,10000,IF($C$2=10,10000,IF($C$2=11,10000,15000))))))))</f>
        <v>10000</v>
      </c>
      <c r="D49" s="35">
        <f>SUM($C$6:C49)</f>
        <v>605000</v>
      </c>
      <c r="E49" s="43"/>
      <c r="F49" s="11" t="s">
        <v>8</v>
      </c>
      <c r="G49" s="13">
        <v>10000</v>
      </c>
      <c r="H49" s="15">
        <f>SUM($G$6:G49)+$D$77</f>
        <v>1325000</v>
      </c>
      <c r="I49" s="43"/>
      <c r="J49" s="11" t="s">
        <v>8</v>
      </c>
      <c r="K49" s="13">
        <v>10000</v>
      </c>
      <c r="L49" s="15">
        <f>SUM($K$6:K49)+$H$77</f>
        <v>2045000</v>
      </c>
    </row>
    <row r="50" spans="1:12" ht="19.8" x14ac:dyDescent="0.45">
      <c r="A50" s="43"/>
      <c r="B50" s="11" t="s">
        <v>9</v>
      </c>
      <c r="C50" s="13">
        <f>IF($C$2=4,10000,IF($C$2=5,10000,IF($C$2=6,10000,IF($C$2=7,10000,IF($C$2=8,10000,IF($C$2=9,10000,IF($C$2=10,10000,IF($C$2=11,10000,IF($C$2=12,10000,15000)))))))))</f>
        <v>10000</v>
      </c>
      <c r="D50" s="35">
        <f>SUM($C$6:C50)</f>
        <v>615000</v>
      </c>
      <c r="E50" s="43"/>
      <c r="F50" s="11" t="s">
        <v>9</v>
      </c>
      <c r="G50" s="13">
        <v>10000</v>
      </c>
      <c r="H50" s="15">
        <f>SUM($G$6:G50)+$D$77</f>
        <v>1335000</v>
      </c>
      <c r="I50" s="43"/>
      <c r="J50" s="11" t="s">
        <v>9</v>
      </c>
      <c r="K50" s="13">
        <v>10000</v>
      </c>
      <c r="L50" s="15">
        <f>SUM($K$6:K50)+$H$77</f>
        <v>2055000</v>
      </c>
    </row>
    <row r="51" spans="1:12" ht="19.8" x14ac:dyDescent="0.45">
      <c r="A51" s="43"/>
      <c r="B51" s="11" t="s">
        <v>10</v>
      </c>
      <c r="C51" s="13">
        <f>IF($C$2=4,10000,IF($C$2=5,10000,IF($C$2=6,10000,IF($C$2=7,10000,IF($C$2=8,10000,IF($C$2=9,10000,IF($C$2=10,10000,IF($C$2=11,10000,IF($C$2=12,10000,IF($C$2=1,10000,15000))))))))))</f>
        <v>10000</v>
      </c>
      <c r="D51" s="35">
        <f>SUM($C$6:C51)</f>
        <v>625000</v>
      </c>
      <c r="E51" s="43"/>
      <c r="F51" s="11" t="s">
        <v>10</v>
      </c>
      <c r="G51" s="13">
        <v>10000</v>
      </c>
      <c r="H51" s="15">
        <f>SUM($G$6:G51)+$D$77</f>
        <v>1345000</v>
      </c>
      <c r="I51" s="43"/>
      <c r="J51" s="11" t="s">
        <v>10</v>
      </c>
      <c r="K51" s="13">
        <v>10000</v>
      </c>
      <c r="L51" s="15">
        <f>SUM($K$6:K51)+$H$77</f>
        <v>2065000</v>
      </c>
    </row>
    <row r="52" spans="1:12" ht="19.8" x14ac:dyDescent="0.45">
      <c r="A52" s="43"/>
      <c r="B52" s="11" t="s">
        <v>11</v>
      </c>
      <c r="C52" s="13">
        <f>IF($C$2=4,10000,IF($C$2=5,10000,IF($C$2=6,10000,IF($C$2=7,10000,IF($C$2=8,10000,IF($C$2=9,10000,IF($C$2=10,10000,IF($C$2=11,10000,IF($C$2=12,10000,IF($C$2=1,10000,IF($C$2=2,10000,15000)))))))))))</f>
        <v>10000</v>
      </c>
      <c r="D52" s="35">
        <f>SUM($C$6:C52)</f>
        <v>635000</v>
      </c>
      <c r="E52" s="43"/>
      <c r="F52" s="11" t="s">
        <v>11</v>
      </c>
      <c r="G52" s="13">
        <v>10000</v>
      </c>
      <c r="H52" s="15">
        <f>SUM($G$6:G52)+$D$77</f>
        <v>1355000</v>
      </c>
      <c r="I52" s="43"/>
      <c r="J52" s="11" t="s">
        <v>11</v>
      </c>
      <c r="K52" s="13">
        <v>10000</v>
      </c>
      <c r="L52" s="15">
        <f>SUM($K$6:K52)+$H$77</f>
        <v>2075000</v>
      </c>
    </row>
    <row r="53" spans="1:12" ht="19.8" x14ac:dyDescent="0.45">
      <c r="A53" s="52"/>
      <c r="B53" s="16" t="s">
        <v>12</v>
      </c>
      <c r="C53" s="17">
        <v>10000</v>
      </c>
      <c r="D53" s="38">
        <f>SUM($C$6:C53)</f>
        <v>645000</v>
      </c>
      <c r="E53" s="52"/>
      <c r="F53" s="16" t="s">
        <v>12</v>
      </c>
      <c r="G53" s="17">
        <v>10000</v>
      </c>
      <c r="H53" s="18">
        <f>SUM($G$6:G53)+$D$77</f>
        <v>1365000</v>
      </c>
      <c r="I53" s="52"/>
      <c r="J53" s="16" t="s">
        <v>12</v>
      </c>
      <c r="K53" s="17">
        <v>10000</v>
      </c>
      <c r="L53" s="18">
        <f>SUM($K$6:K53)+$H$77</f>
        <v>2085000</v>
      </c>
    </row>
    <row r="54" spans="1:12" ht="18" customHeight="1" x14ac:dyDescent="0.45">
      <c r="A54" s="42" t="s">
        <v>33</v>
      </c>
      <c r="B54" s="19" t="s">
        <v>1</v>
      </c>
      <c r="C54" s="21">
        <v>10000</v>
      </c>
      <c r="D54" s="34">
        <f>SUM($C$6:C54)</f>
        <v>655000</v>
      </c>
      <c r="E54" s="42" t="s">
        <v>29</v>
      </c>
      <c r="F54" s="19" t="s">
        <v>0</v>
      </c>
      <c r="G54" s="21">
        <v>10000</v>
      </c>
      <c r="H54" s="22">
        <f>SUM($G$6:G54)+$D$77</f>
        <v>1375000</v>
      </c>
      <c r="I54" s="45"/>
      <c r="J54" s="4"/>
      <c r="K54" s="5"/>
      <c r="L54" s="8"/>
    </row>
    <row r="55" spans="1:12" ht="22.2" x14ac:dyDescent="0.45">
      <c r="A55" s="43"/>
      <c r="B55" s="11" t="s">
        <v>2</v>
      </c>
      <c r="C55" s="13">
        <v>10000</v>
      </c>
      <c r="D55" s="35">
        <f>SUM($C$6:C55)</f>
        <v>665000</v>
      </c>
      <c r="E55" s="43"/>
      <c r="F55" s="11" t="s">
        <v>2</v>
      </c>
      <c r="G55" s="13">
        <v>10000</v>
      </c>
      <c r="H55" s="15">
        <f>SUM($G$6:G55)+$D$77</f>
        <v>1385000</v>
      </c>
      <c r="I55" s="45"/>
      <c r="J55" s="4"/>
      <c r="K55" s="5"/>
      <c r="L55" s="8"/>
    </row>
    <row r="56" spans="1:12" ht="22.2" x14ac:dyDescent="0.45">
      <c r="A56" s="43"/>
      <c r="B56" s="11" t="s">
        <v>3</v>
      </c>
      <c r="C56" s="13">
        <v>10000</v>
      </c>
      <c r="D56" s="35">
        <f>SUM($C$6:C56)</f>
        <v>675000</v>
      </c>
      <c r="E56" s="43"/>
      <c r="F56" s="11" t="s">
        <v>3</v>
      </c>
      <c r="G56" s="13">
        <v>10000</v>
      </c>
      <c r="H56" s="15">
        <f>SUM($G$6:G56)+$D$77</f>
        <v>1395000</v>
      </c>
      <c r="I56" s="45"/>
      <c r="J56" s="4"/>
      <c r="K56" s="5"/>
      <c r="L56" s="8"/>
    </row>
    <row r="57" spans="1:12" ht="22.2" x14ac:dyDescent="0.45">
      <c r="A57" s="43"/>
      <c r="B57" s="11" t="s">
        <v>4</v>
      </c>
      <c r="C57" s="13">
        <v>10000</v>
      </c>
      <c r="D57" s="35">
        <f>SUM($C$6:C57)</f>
        <v>685000</v>
      </c>
      <c r="E57" s="43"/>
      <c r="F57" s="11" t="s">
        <v>4</v>
      </c>
      <c r="G57" s="13">
        <v>10000</v>
      </c>
      <c r="H57" s="15">
        <f>SUM($G$6:G57)+$D$77</f>
        <v>1405000</v>
      </c>
      <c r="I57" s="45"/>
      <c r="J57" s="4"/>
      <c r="K57" s="5"/>
      <c r="L57" s="8"/>
    </row>
    <row r="58" spans="1:12" ht="22.2" x14ac:dyDescent="0.45">
      <c r="A58" s="43"/>
      <c r="B58" s="11" t="s">
        <v>5</v>
      </c>
      <c r="C58" s="13">
        <v>10000</v>
      </c>
      <c r="D58" s="35">
        <f>SUM($C$6:C58)</f>
        <v>695000</v>
      </c>
      <c r="E58" s="43"/>
      <c r="F58" s="11" t="s">
        <v>5</v>
      </c>
      <c r="G58" s="13">
        <v>10000</v>
      </c>
      <c r="H58" s="15">
        <f>SUM($G$6:G58)+$D$77</f>
        <v>1415000</v>
      </c>
      <c r="I58" s="45"/>
      <c r="J58" s="4"/>
      <c r="K58" s="5"/>
      <c r="L58" s="8"/>
    </row>
    <row r="59" spans="1:12" ht="22.2" x14ac:dyDescent="0.45">
      <c r="A59" s="43"/>
      <c r="B59" s="11" t="s">
        <v>6</v>
      </c>
      <c r="C59" s="13">
        <v>10000</v>
      </c>
      <c r="D59" s="35">
        <f>SUM($C$6:C59)</f>
        <v>705000</v>
      </c>
      <c r="E59" s="43"/>
      <c r="F59" s="11" t="s">
        <v>6</v>
      </c>
      <c r="G59" s="13">
        <v>10000</v>
      </c>
      <c r="H59" s="15">
        <f>SUM($G$6:G59)+$D$77</f>
        <v>1425000</v>
      </c>
      <c r="I59" s="45"/>
      <c r="J59" s="4"/>
      <c r="K59" s="5"/>
      <c r="L59" s="8"/>
    </row>
    <row r="60" spans="1:12" ht="22.2" x14ac:dyDescent="0.45">
      <c r="A60" s="43"/>
      <c r="B60" s="11" t="s">
        <v>7</v>
      </c>
      <c r="C60" s="13">
        <v>10000</v>
      </c>
      <c r="D60" s="35">
        <f>SUM($C$6:C60)</f>
        <v>715000</v>
      </c>
      <c r="E60" s="43"/>
      <c r="F60" s="11" t="s">
        <v>7</v>
      </c>
      <c r="G60" s="13">
        <v>10000</v>
      </c>
      <c r="H60" s="15">
        <f>SUM($G$6:G60)+$D$77</f>
        <v>1435000</v>
      </c>
      <c r="I60" s="45"/>
      <c r="J60" s="4"/>
      <c r="K60" s="5"/>
      <c r="L60" s="8"/>
    </row>
    <row r="61" spans="1:12" ht="22.2" x14ac:dyDescent="0.45">
      <c r="A61" s="43"/>
      <c r="B61" s="11" t="s">
        <v>8</v>
      </c>
      <c r="C61" s="13">
        <v>10000</v>
      </c>
      <c r="D61" s="35">
        <f>SUM($C$6:C61)</f>
        <v>725000</v>
      </c>
      <c r="E61" s="43"/>
      <c r="F61" s="11" t="s">
        <v>8</v>
      </c>
      <c r="G61" s="13">
        <v>10000</v>
      </c>
      <c r="H61" s="15">
        <f>SUM($G$6:G61)+$D$77</f>
        <v>1445000</v>
      </c>
      <c r="I61" s="45"/>
      <c r="J61" s="4"/>
      <c r="K61" s="5"/>
      <c r="L61" s="8"/>
    </row>
    <row r="62" spans="1:12" ht="22.2" x14ac:dyDescent="0.45">
      <c r="A62" s="43"/>
      <c r="B62" s="11" t="s">
        <v>9</v>
      </c>
      <c r="C62" s="13">
        <v>10000</v>
      </c>
      <c r="D62" s="35">
        <f>SUM($C$6:C62)</f>
        <v>735000</v>
      </c>
      <c r="E62" s="43"/>
      <c r="F62" s="11" t="s">
        <v>9</v>
      </c>
      <c r="G62" s="13">
        <v>10000</v>
      </c>
      <c r="H62" s="15">
        <f>SUM($G$6:G62)+$D$77</f>
        <v>1455000</v>
      </c>
      <c r="I62" s="45"/>
      <c r="J62" s="4"/>
      <c r="K62" s="5"/>
      <c r="L62" s="8"/>
    </row>
    <row r="63" spans="1:12" ht="22.2" x14ac:dyDescent="0.45">
      <c r="A63" s="43"/>
      <c r="B63" s="11" t="s">
        <v>10</v>
      </c>
      <c r="C63" s="13">
        <v>10000</v>
      </c>
      <c r="D63" s="35">
        <f>SUM($C$6:C63)</f>
        <v>745000</v>
      </c>
      <c r="E63" s="43"/>
      <c r="F63" s="11" t="s">
        <v>10</v>
      </c>
      <c r="G63" s="13">
        <v>10000</v>
      </c>
      <c r="H63" s="15">
        <f>SUM($G$6:G63)+$D$77</f>
        <v>1465000</v>
      </c>
      <c r="I63" s="45"/>
      <c r="J63" s="4"/>
      <c r="K63" s="5"/>
      <c r="L63" s="8"/>
    </row>
    <row r="64" spans="1:12" ht="22.2" x14ac:dyDescent="0.45">
      <c r="A64" s="43"/>
      <c r="B64" s="11" t="s">
        <v>11</v>
      </c>
      <c r="C64" s="13">
        <v>10000</v>
      </c>
      <c r="D64" s="35">
        <f>SUM($C$6:C64)</f>
        <v>755000</v>
      </c>
      <c r="E64" s="43"/>
      <c r="F64" s="11" t="s">
        <v>11</v>
      </c>
      <c r="G64" s="13">
        <v>10000</v>
      </c>
      <c r="H64" s="15">
        <f>SUM($G$6:G64)+$D$77</f>
        <v>1475000</v>
      </c>
      <c r="I64" s="45"/>
      <c r="J64" s="4"/>
      <c r="K64" s="5"/>
      <c r="L64" s="8"/>
    </row>
    <row r="65" spans="1:12" ht="22.2" x14ac:dyDescent="0.45">
      <c r="A65" s="44"/>
      <c r="B65" s="27" t="s">
        <v>12</v>
      </c>
      <c r="C65" s="29">
        <v>10000</v>
      </c>
      <c r="D65" s="36">
        <f>SUM($C$6:C65)</f>
        <v>765000</v>
      </c>
      <c r="E65" s="44"/>
      <c r="F65" s="27" t="s">
        <v>12</v>
      </c>
      <c r="G65" s="29">
        <v>10000</v>
      </c>
      <c r="H65" s="30">
        <f>SUM($G$6:G65)+$D$77</f>
        <v>1485000</v>
      </c>
      <c r="I65" s="45"/>
      <c r="J65" s="4"/>
      <c r="K65" s="5"/>
      <c r="L65" s="8"/>
    </row>
    <row r="66" spans="1:12" ht="22.2" x14ac:dyDescent="0.45">
      <c r="A66" s="51" t="s">
        <v>31</v>
      </c>
      <c r="B66" s="14" t="s">
        <v>0</v>
      </c>
      <c r="C66" s="31">
        <v>10000</v>
      </c>
      <c r="D66" s="37">
        <f>SUM($C$6:C66)</f>
        <v>775000</v>
      </c>
      <c r="E66" s="51" t="s">
        <v>30</v>
      </c>
      <c r="F66" s="14" t="s">
        <v>0</v>
      </c>
      <c r="G66" s="31">
        <v>10000</v>
      </c>
      <c r="H66" s="32">
        <f>SUM($G$6:G66)+$D$77</f>
        <v>1495000</v>
      </c>
      <c r="I66" s="45"/>
      <c r="J66" s="4"/>
      <c r="K66" s="5"/>
      <c r="L66" s="8"/>
    </row>
    <row r="67" spans="1:12" ht="22.2" x14ac:dyDescent="0.45">
      <c r="A67" s="43"/>
      <c r="B67" s="11" t="s">
        <v>2</v>
      </c>
      <c r="C67" s="13">
        <v>10000</v>
      </c>
      <c r="D67" s="35">
        <f>SUM($C$6:C67)</f>
        <v>785000</v>
      </c>
      <c r="E67" s="43"/>
      <c r="F67" s="11" t="s">
        <v>2</v>
      </c>
      <c r="G67" s="13">
        <v>10000</v>
      </c>
      <c r="H67" s="15">
        <f>SUM($G$6:G67)+$D$77</f>
        <v>1505000</v>
      </c>
      <c r="I67" s="45"/>
      <c r="J67" s="4"/>
      <c r="K67" s="5"/>
      <c r="L67" s="8"/>
    </row>
    <row r="68" spans="1:12" ht="22.2" x14ac:dyDescent="0.45">
      <c r="A68" s="43"/>
      <c r="B68" s="11" t="s">
        <v>3</v>
      </c>
      <c r="C68" s="13">
        <v>10000</v>
      </c>
      <c r="D68" s="35">
        <f>SUM($C$6:C68)</f>
        <v>795000</v>
      </c>
      <c r="E68" s="43"/>
      <c r="F68" s="11" t="s">
        <v>3</v>
      </c>
      <c r="G68" s="13">
        <v>10000</v>
      </c>
      <c r="H68" s="15">
        <f>SUM($G$6:G68)+$D$77</f>
        <v>1515000</v>
      </c>
      <c r="I68" s="45"/>
      <c r="J68" s="4"/>
      <c r="K68" s="5"/>
      <c r="L68" s="8"/>
    </row>
    <row r="69" spans="1:12" ht="22.2" x14ac:dyDescent="0.45">
      <c r="A69" s="43"/>
      <c r="B69" s="11" t="s">
        <v>4</v>
      </c>
      <c r="C69" s="13">
        <v>10000</v>
      </c>
      <c r="D69" s="35">
        <f>SUM($C$6:C69)</f>
        <v>805000</v>
      </c>
      <c r="E69" s="43"/>
      <c r="F69" s="11" t="s">
        <v>4</v>
      </c>
      <c r="G69" s="13">
        <v>10000</v>
      </c>
      <c r="H69" s="15">
        <f>SUM($G$6:G69)+$D$77</f>
        <v>1525000</v>
      </c>
      <c r="I69" s="45"/>
      <c r="J69" s="4"/>
      <c r="K69" s="5"/>
      <c r="L69" s="8"/>
    </row>
    <row r="70" spans="1:12" ht="22.2" x14ac:dyDescent="0.45">
      <c r="A70" s="43"/>
      <c r="B70" s="11" t="s">
        <v>5</v>
      </c>
      <c r="C70" s="13">
        <v>10000</v>
      </c>
      <c r="D70" s="35">
        <f>SUM($C$6:C70)</f>
        <v>815000</v>
      </c>
      <c r="E70" s="43"/>
      <c r="F70" s="11" t="s">
        <v>5</v>
      </c>
      <c r="G70" s="13">
        <v>10000</v>
      </c>
      <c r="H70" s="15">
        <f>SUM($G$6:G70)+$D$77</f>
        <v>1535000</v>
      </c>
      <c r="I70" s="45"/>
      <c r="J70" s="4"/>
      <c r="K70" s="5"/>
      <c r="L70" s="8"/>
    </row>
    <row r="71" spans="1:12" ht="22.2" x14ac:dyDescent="0.45">
      <c r="A71" s="43"/>
      <c r="B71" s="11" t="s">
        <v>6</v>
      </c>
      <c r="C71" s="13">
        <v>10000</v>
      </c>
      <c r="D71" s="35">
        <f>SUM($C$6:C71)</f>
        <v>825000</v>
      </c>
      <c r="E71" s="43"/>
      <c r="F71" s="11" t="s">
        <v>6</v>
      </c>
      <c r="G71" s="13">
        <v>10000</v>
      </c>
      <c r="H71" s="15">
        <f>SUM($G$6:G71)+$D$77</f>
        <v>1545000</v>
      </c>
      <c r="I71" s="45"/>
      <c r="J71" s="4"/>
      <c r="K71" s="5"/>
      <c r="L71" s="8"/>
    </row>
    <row r="72" spans="1:12" ht="22.2" x14ac:dyDescent="0.45">
      <c r="A72" s="43"/>
      <c r="B72" s="11" t="s">
        <v>7</v>
      </c>
      <c r="C72" s="13">
        <v>10000</v>
      </c>
      <c r="D72" s="35">
        <f>SUM($C$6:C72)</f>
        <v>835000</v>
      </c>
      <c r="E72" s="43"/>
      <c r="F72" s="11" t="s">
        <v>7</v>
      </c>
      <c r="G72" s="13">
        <v>10000</v>
      </c>
      <c r="H72" s="15">
        <f>SUM($G$6:G72)+$D$77</f>
        <v>1555000</v>
      </c>
      <c r="I72" s="45"/>
      <c r="J72" s="4"/>
      <c r="K72" s="5"/>
      <c r="L72" s="8"/>
    </row>
    <row r="73" spans="1:12" ht="22.2" x14ac:dyDescent="0.45">
      <c r="A73" s="43"/>
      <c r="B73" s="11" t="s">
        <v>8</v>
      </c>
      <c r="C73" s="13">
        <v>10000</v>
      </c>
      <c r="D73" s="35">
        <f>SUM($C$6:C73)</f>
        <v>845000</v>
      </c>
      <c r="E73" s="43"/>
      <c r="F73" s="11" t="s">
        <v>8</v>
      </c>
      <c r="G73" s="13">
        <v>10000</v>
      </c>
      <c r="H73" s="15">
        <f>SUM($G$6:G73)+$D$77</f>
        <v>1565000</v>
      </c>
      <c r="I73" s="45"/>
      <c r="J73" s="4"/>
      <c r="K73" s="5"/>
      <c r="L73" s="8"/>
    </row>
    <row r="74" spans="1:12" ht="22.2" x14ac:dyDescent="0.45">
      <c r="A74" s="43"/>
      <c r="B74" s="11" t="s">
        <v>9</v>
      </c>
      <c r="C74" s="13">
        <v>10000</v>
      </c>
      <c r="D74" s="35">
        <f>SUM($C$6:C74)</f>
        <v>855000</v>
      </c>
      <c r="E74" s="43"/>
      <c r="F74" s="11" t="s">
        <v>9</v>
      </c>
      <c r="G74" s="13">
        <v>10000</v>
      </c>
      <c r="H74" s="15">
        <f>SUM($G$6:G74)+$D$77</f>
        <v>1575000</v>
      </c>
      <c r="I74" s="45"/>
      <c r="J74" s="4"/>
      <c r="K74" s="5"/>
      <c r="L74" s="8"/>
    </row>
    <row r="75" spans="1:12" ht="22.2" x14ac:dyDescent="0.45">
      <c r="A75" s="43"/>
      <c r="B75" s="11" t="s">
        <v>10</v>
      </c>
      <c r="C75" s="13">
        <v>10000</v>
      </c>
      <c r="D75" s="35">
        <f>SUM($C$6:C75)</f>
        <v>865000</v>
      </c>
      <c r="E75" s="43"/>
      <c r="F75" s="11" t="s">
        <v>10</v>
      </c>
      <c r="G75" s="13">
        <v>10000</v>
      </c>
      <c r="H75" s="15">
        <f>SUM($G$6:G75)+$D$77</f>
        <v>1585000</v>
      </c>
      <c r="I75" s="45"/>
      <c r="J75" s="4"/>
      <c r="K75" s="5"/>
      <c r="L75" s="8"/>
    </row>
    <row r="76" spans="1:12" ht="22.2" x14ac:dyDescent="0.45">
      <c r="A76" s="43"/>
      <c r="B76" s="11" t="s">
        <v>11</v>
      </c>
      <c r="C76" s="13">
        <v>10000</v>
      </c>
      <c r="D76" s="35">
        <f>SUM($C$6:C76)</f>
        <v>875000</v>
      </c>
      <c r="E76" s="43"/>
      <c r="F76" s="11" t="s">
        <v>11</v>
      </c>
      <c r="G76" s="13">
        <v>10000</v>
      </c>
      <c r="H76" s="15">
        <f>SUM($G$6:G76)+$D$77</f>
        <v>1595000</v>
      </c>
      <c r="I76" s="45"/>
      <c r="J76" s="4"/>
      <c r="K76" s="5"/>
      <c r="L76" s="8"/>
    </row>
    <row r="77" spans="1:12" ht="22.2" x14ac:dyDescent="0.45">
      <c r="A77" s="52"/>
      <c r="B77" s="16" t="s">
        <v>12</v>
      </c>
      <c r="C77" s="17">
        <v>10000</v>
      </c>
      <c r="D77" s="38">
        <f>SUM($C$6:C77)</f>
        <v>885000</v>
      </c>
      <c r="E77" s="52"/>
      <c r="F77" s="16" t="s">
        <v>12</v>
      </c>
      <c r="G77" s="17">
        <v>10000</v>
      </c>
      <c r="H77" s="18">
        <f>SUM($G$6:G77)+$D$77</f>
        <v>1605000</v>
      </c>
      <c r="I77" s="45"/>
      <c r="J77" s="4"/>
      <c r="K77" s="5"/>
      <c r="L77" s="8"/>
    </row>
  </sheetData>
  <sheetProtection algorithmName="SHA-512" hashValue="5TFFjj9E0MzWcJ0BuZPda7pTnPn6mVeDncmEmnJI+IHYk+Fjv8Y1gXdsMXRav4Au6lPhG9VqntRJOZQZjXWvTQ==" saltValue="edaRlFVg4mvXflflLiu+KA==" spinCount="100000" sheet="1" objects="1" scenarios="1" selectLockedCells="1"/>
  <mergeCells count="24">
    <mergeCell ref="I66:I77"/>
    <mergeCell ref="A66:A77"/>
    <mergeCell ref="E66:E77"/>
    <mergeCell ref="I6:I17"/>
    <mergeCell ref="I18:I29"/>
    <mergeCell ref="I30:I41"/>
    <mergeCell ref="I42:I53"/>
    <mergeCell ref="A6:A17"/>
    <mergeCell ref="A18:A29"/>
    <mergeCell ref="A30:A41"/>
    <mergeCell ref="A42:A53"/>
    <mergeCell ref="E6:E17"/>
    <mergeCell ref="E18:E29"/>
    <mergeCell ref="E30:E41"/>
    <mergeCell ref="E42:E53"/>
    <mergeCell ref="A54:A65"/>
    <mergeCell ref="E54:E65"/>
    <mergeCell ref="I54:I65"/>
    <mergeCell ref="A2:B2"/>
    <mergeCell ref="A3:B3"/>
    <mergeCell ref="A1:E1"/>
    <mergeCell ref="C2:D2"/>
    <mergeCell ref="C3:D3"/>
    <mergeCell ref="I1:L1"/>
  </mergeCells>
  <phoneticPr fontId="2"/>
  <pageMargins left="0.70866141732283472" right="0.11811023622047245" top="0.15748031496062992" bottom="0.11811023622047245" header="3.937007874015748E-2" footer="0.11811023622047245"/>
  <pageSetup paperSize="9" scale="49" orientation="portrait" horizontalDpi="0" verticalDpi="0" r:id="rId1"/>
  <headerFooter scaleWithDoc="0">
    <oddFooter>&amp;R&amp;10Ⓒouchi-jikan.com</oddFooter>
  </headerFooter>
  <ignoredErrors>
    <ignoredError sqref="H7 H8:H77 L7 L8:L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E5434-49B5-42A5-AE32-38EB5D1448CB}">
  <dimension ref="A1:L77"/>
  <sheetViews>
    <sheetView view="pageBreakPreview" zoomScale="55" zoomScaleNormal="85" zoomScaleSheetLayoutView="55" workbookViewId="0">
      <selection activeCell="C2" sqref="C2:D2"/>
    </sheetView>
  </sheetViews>
  <sheetFormatPr defaultRowHeight="18" x14ac:dyDescent="0.45"/>
  <cols>
    <col min="1" max="1" width="16.19921875" customWidth="1"/>
    <col min="2" max="2" width="9.5" style="1" customWidth="1"/>
    <col min="3" max="3" width="12.8984375" style="2" customWidth="1"/>
    <col min="4" max="4" width="12.8984375" customWidth="1"/>
    <col min="5" max="5" width="16.19921875" customWidth="1"/>
    <col min="6" max="6" width="9.5" style="1" customWidth="1"/>
    <col min="7" max="7" width="12.8984375" style="2" customWidth="1"/>
    <col min="8" max="8" width="12.8984375" customWidth="1"/>
    <col min="9" max="9" width="16.19921875" customWidth="1"/>
    <col min="10" max="10" width="9.5" style="1" customWidth="1"/>
    <col min="11" max="11" width="12.8984375" style="2" customWidth="1"/>
    <col min="12" max="12" width="12.8984375" customWidth="1"/>
  </cols>
  <sheetData>
    <row r="1" spans="1:12" ht="43.2" customHeight="1" x14ac:dyDescent="0.45">
      <c r="A1" s="47" t="s">
        <v>38</v>
      </c>
      <c r="B1" s="47"/>
      <c r="C1" s="47"/>
      <c r="D1" s="47"/>
      <c r="E1" s="47"/>
      <c r="I1" s="50" t="s">
        <v>35</v>
      </c>
      <c r="J1" s="50"/>
      <c r="K1" s="50"/>
      <c r="L1" s="50"/>
    </row>
    <row r="2" spans="1:12" ht="28.8" x14ac:dyDescent="0.45">
      <c r="A2" s="46" t="s">
        <v>36</v>
      </c>
      <c r="B2" s="46"/>
      <c r="C2" s="48">
        <v>4</v>
      </c>
      <c r="D2" s="48"/>
      <c r="E2" s="39" t="s">
        <v>25</v>
      </c>
      <c r="G2" s="3"/>
      <c r="J2" s="4"/>
      <c r="K2" s="5"/>
      <c r="L2" s="6"/>
    </row>
    <row r="3" spans="1:12" ht="28.8" x14ac:dyDescent="0.45">
      <c r="A3" s="46" t="s">
        <v>37</v>
      </c>
      <c r="B3" s="46"/>
      <c r="C3" s="49">
        <f>SUM($C$6:$C$77,$G$6:$G$77,$K$6:$K$53)</f>
        <v>2685000</v>
      </c>
      <c r="D3" s="49"/>
      <c r="E3" s="40" t="s">
        <v>24</v>
      </c>
      <c r="G3" s="3"/>
      <c r="H3" s="10"/>
      <c r="I3" s="9"/>
      <c r="J3" s="4"/>
      <c r="K3" s="5"/>
      <c r="L3" s="6"/>
    </row>
    <row r="4" spans="1:12" ht="12.6" customHeight="1" x14ac:dyDescent="0.45">
      <c r="A4" s="6"/>
      <c r="B4" s="7"/>
      <c r="C4" s="7"/>
      <c r="D4" s="6"/>
      <c r="E4" s="6"/>
      <c r="F4" s="4"/>
      <c r="G4" s="5"/>
      <c r="H4" s="6"/>
      <c r="I4" s="6"/>
      <c r="J4" s="4"/>
      <c r="K4" s="5"/>
      <c r="L4" s="6"/>
    </row>
    <row r="5" spans="1:12" ht="22.2" x14ac:dyDescent="0.45">
      <c r="A5" s="23"/>
      <c r="B5" s="24" t="s">
        <v>23</v>
      </c>
      <c r="C5" s="25" t="s">
        <v>21</v>
      </c>
      <c r="D5" s="33" t="s">
        <v>22</v>
      </c>
      <c r="E5" s="23"/>
      <c r="F5" s="24" t="s">
        <v>23</v>
      </c>
      <c r="G5" s="25" t="s">
        <v>21</v>
      </c>
      <c r="H5" s="26" t="s">
        <v>22</v>
      </c>
      <c r="I5" s="23"/>
      <c r="J5" s="24" t="s">
        <v>23</v>
      </c>
      <c r="K5" s="25" t="s">
        <v>21</v>
      </c>
      <c r="L5" s="26" t="s">
        <v>22</v>
      </c>
    </row>
    <row r="6" spans="1:12" ht="18" customHeight="1" x14ac:dyDescent="0.45">
      <c r="A6" s="42" t="s">
        <v>34</v>
      </c>
      <c r="B6" s="19" t="s">
        <v>1</v>
      </c>
      <c r="C6" s="20" t="s">
        <v>13</v>
      </c>
      <c r="D6" s="34">
        <f>SUM($C$6:C6)</f>
        <v>0</v>
      </c>
      <c r="E6" s="51" t="s">
        <v>26</v>
      </c>
      <c r="F6" s="14" t="s">
        <v>0</v>
      </c>
      <c r="G6" s="31">
        <v>15000</v>
      </c>
      <c r="H6" s="32">
        <f>SUM($G$6:G6)+$D$77</f>
        <v>1080000</v>
      </c>
      <c r="I6" s="42" t="s">
        <v>17</v>
      </c>
      <c r="J6" s="19" t="s">
        <v>1</v>
      </c>
      <c r="K6" s="21">
        <v>15000</v>
      </c>
      <c r="L6" s="22">
        <f>SUM($K$6:K6)+$H$77</f>
        <v>2160000</v>
      </c>
    </row>
    <row r="7" spans="1:12" ht="19.8" x14ac:dyDescent="0.45">
      <c r="A7" s="43"/>
      <c r="B7" s="11" t="s">
        <v>2</v>
      </c>
      <c r="C7" s="12">
        <f>IF($C$2=4,15000,"-")</f>
        <v>15000</v>
      </c>
      <c r="D7" s="35">
        <f>SUM($C$6:C7)</f>
        <v>15000</v>
      </c>
      <c r="E7" s="43"/>
      <c r="F7" s="11" t="s">
        <v>2</v>
      </c>
      <c r="G7" s="13">
        <v>15000</v>
      </c>
      <c r="H7" s="15">
        <f>SUM($G$6:G7)+$D$77</f>
        <v>1095000</v>
      </c>
      <c r="I7" s="43"/>
      <c r="J7" s="11" t="s">
        <v>2</v>
      </c>
      <c r="K7" s="13">
        <v>15000</v>
      </c>
      <c r="L7" s="15">
        <f>SUM($K$6:K7)+$H$77</f>
        <v>2175000</v>
      </c>
    </row>
    <row r="8" spans="1:12" ht="19.8" x14ac:dyDescent="0.45">
      <c r="A8" s="43"/>
      <c r="B8" s="11" t="s">
        <v>3</v>
      </c>
      <c r="C8" s="12">
        <f>IF($C$2=4,15000,IF($C$2=5,15000,"-"))</f>
        <v>15000</v>
      </c>
      <c r="D8" s="35">
        <f>SUM($C$6:C8)</f>
        <v>30000</v>
      </c>
      <c r="E8" s="43"/>
      <c r="F8" s="11" t="s">
        <v>3</v>
      </c>
      <c r="G8" s="13">
        <v>15000</v>
      </c>
      <c r="H8" s="15">
        <f>SUM($G$6:G8)+$D$77</f>
        <v>1110000</v>
      </c>
      <c r="I8" s="43"/>
      <c r="J8" s="11" t="s">
        <v>3</v>
      </c>
      <c r="K8" s="13">
        <v>15000</v>
      </c>
      <c r="L8" s="15">
        <f>SUM($K$6:K8)+$H$77</f>
        <v>2190000</v>
      </c>
    </row>
    <row r="9" spans="1:12" ht="19.8" x14ac:dyDescent="0.45">
      <c r="A9" s="43"/>
      <c r="B9" s="11" t="s">
        <v>4</v>
      </c>
      <c r="C9" s="12">
        <f>IF($C$2=4,15000,IF($C$2=5,15000,IF($C$2=6,15000,"-")))</f>
        <v>15000</v>
      </c>
      <c r="D9" s="35">
        <f>SUM($C$6:C9)</f>
        <v>45000</v>
      </c>
      <c r="E9" s="43"/>
      <c r="F9" s="11" t="s">
        <v>4</v>
      </c>
      <c r="G9" s="13">
        <v>15000</v>
      </c>
      <c r="H9" s="15">
        <f>SUM($G$6:G9)+$D$77</f>
        <v>1125000</v>
      </c>
      <c r="I9" s="43"/>
      <c r="J9" s="11" t="s">
        <v>4</v>
      </c>
      <c r="K9" s="13">
        <v>15000</v>
      </c>
      <c r="L9" s="15">
        <f>SUM($K$6:K9)+$H$77</f>
        <v>2205000</v>
      </c>
    </row>
    <row r="10" spans="1:12" ht="19.8" x14ac:dyDescent="0.45">
      <c r="A10" s="43"/>
      <c r="B10" s="11" t="s">
        <v>5</v>
      </c>
      <c r="C10" s="12">
        <f>IF($C$2=4,15000,IF($C$2=5,15000,IF($C$2=6,15000,IF($C$2=7,15000,"-"))))</f>
        <v>15000</v>
      </c>
      <c r="D10" s="35">
        <f>SUM($C$6:C10)</f>
        <v>60000</v>
      </c>
      <c r="E10" s="43"/>
      <c r="F10" s="11" t="s">
        <v>5</v>
      </c>
      <c r="G10" s="13">
        <v>15000</v>
      </c>
      <c r="H10" s="15">
        <f>SUM($G$6:G10)+$D$77</f>
        <v>1140000</v>
      </c>
      <c r="I10" s="43"/>
      <c r="J10" s="11" t="s">
        <v>5</v>
      </c>
      <c r="K10" s="13">
        <v>15000</v>
      </c>
      <c r="L10" s="15">
        <f>SUM($K$6:K10)+$H$77</f>
        <v>2220000</v>
      </c>
    </row>
    <row r="11" spans="1:12" ht="19.8" x14ac:dyDescent="0.45">
      <c r="A11" s="43"/>
      <c r="B11" s="11" t="s">
        <v>6</v>
      </c>
      <c r="C11" s="12">
        <f>IF($C$2=4,15000,IF($C$2=5,15000,IF($C$2=6,15000,IF($C$2=7,15000,IF($C$2=8,15000,"-")))))</f>
        <v>15000</v>
      </c>
      <c r="D11" s="35">
        <f>SUM($C$6:C11)</f>
        <v>75000</v>
      </c>
      <c r="E11" s="43"/>
      <c r="F11" s="11" t="s">
        <v>6</v>
      </c>
      <c r="G11" s="13">
        <v>15000</v>
      </c>
      <c r="H11" s="15">
        <f>SUM($G$6:G11)+$D$77</f>
        <v>1155000</v>
      </c>
      <c r="I11" s="43"/>
      <c r="J11" s="11" t="s">
        <v>6</v>
      </c>
      <c r="K11" s="13">
        <v>15000</v>
      </c>
      <c r="L11" s="15">
        <f>SUM($K$6:K11)+$H$77</f>
        <v>2235000</v>
      </c>
    </row>
    <row r="12" spans="1:12" ht="19.8" x14ac:dyDescent="0.45">
      <c r="A12" s="43"/>
      <c r="B12" s="11" t="s">
        <v>7</v>
      </c>
      <c r="C12" s="12">
        <f>IF($C$2=4,15000,IF($C$2=5,15000,IF($C$2=6,15000,IF($C$2=7,15000,IF($C$2=8,15000,IF($C$2=9,15000,"-"))))))</f>
        <v>15000</v>
      </c>
      <c r="D12" s="35">
        <f>SUM($C$6:C12)</f>
        <v>90000</v>
      </c>
      <c r="E12" s="43"/>
      <c r="F12" s="11" t="s">
        <v>7</v>
      </c>
      <c r="G12" s="13">
        <v>15000</v>
      </c>
      <c r="H12" s="15">
        <f>SUM($G$6:G12)+$D$77</f>
        <v>1170000</v>
      </c>
      <c r="I12" s="43"/>
      <c r="J12" s="11" t="s">
        <v>7</v>
      </c>
      <c r="K12" s="13">
        <v>15000</v>
      </c>
      <c r="L12" s="15">
        <f>SUM($K$6:K12)+$H$77</f>
        <v>2250000</v>
      </c>
    </row>
    <row r="13" spans="1:12" ht="19.8" x14ac:dyDescent="0.45">
      <c r="A13" s="43"/>
      <c r="B13" s="11" t="s">
        <v>8</v>
      </c>
      <c r="C13" s="12">
        <f>IF($C$2=4,15000,IF($C$2=5,15000,IF($C$2=6,15000,IF($C$2=7,15000,IF($C$2=8,15000,IF($C$2=9,15000,IF($C$2=10,15000,"-")))))))</f>
        <v>15000</v>
      </c>
      <c r="D13" s="35">
        <f>SUM($C$6:C13)</f>
        <v>105000</v>
      </c>
      <c r="E13" s="43"/>
      <c r="F13" s="11" t="s">
        <v>8</v>
      </c>
      <c r="G13" s="13">
        <v>15000</v>
      </c>
      <c r="H13" s="15">
        <f>SUM($G$6:G13)+$D$77</f>
        <v>1185000</v>
      </c>
      <c r="I13" s="43"/>
      <c r="J13" s="11" t="s">
        <v>8</v>
      </c>
      <c r="K13" s="13">
        <v>15000</v>
      </c>
      <c r="L13" s="15">
        <f>SUM($K$6:K13)+$H$77</f>
        <v>2265000</v>
      </c>
    </row>
    <row r="14" spans="1:12" ht="19.8" x14ac:dyDescent="0.45">
      <c r="A14" s="43"/>
      <c r="B14" s="11" t="s">
        <v>9</v>
      </c>
      <c r="C14" s="12">
        <f>IF($C$2=4,15000,IF($C$2=5,15000,IF($C$2=6,15000,IF($C$2=7,15000,IF($C$2=8,15000,IF($C$2=9,15000,IF($C$2=10,15000,IF($C$2=11,15000,"-"))))))))</f>
        <v>15000</v>
      </c>
      <c r="D14" s="35">
        <f>SUM($C$6:C14)</f>
        <v>120000</v>
      </c>
      <c r="E14" s="43"/>
      <c r="F14" s="11" t="s">
        <v>9</v>
      </c>
      <c r="G14" s="13">
        <v>15000</v>
      </c>
      <c r="H14" s="15">
        <f>SUM($G$6:G14)+$D$77</f>
        <v>1200000</v>
      </c>
      <c r="I14" s="43"/>
      <c r="J14" s="11" t="s">
        <v>9</v>
      </c>
      <c r="K14" s="13">
        <v>15000</v>
      </c>
      <c r="L14" s="15">
        <f>SUM($K$6:K14)+$H$77</f>
        <v>2280000</v>
      </c>
    </row>
    <row r="15" spans="1:12" ht="19.8" x14ac:dyDescent="0.45">
      <c r="A15" s="43"/>
      <c r="B15" s="11" t="s">
        <v>10</v>
      </c>
      <c r="C15" s="12">
        <f>IF($C$2=4,15000,IF($C$2=5,15000,IF($C$2=6,15000,IF($C$2=7,15000,IF($C$2=8,15000,IF($C$2=9,15000,IF($C$2=10,15000,IF($C$2=11,15000,IF($C$2=12,15000,"-")))))))))</f>
        <v>15000</v>
      </c>
      <c r="D15" s="35">
        <f>SUM($C$6:C15)</f>
        <v>135000</v>
      </c>
      <c r="E15" s="43"/>
      <c r="F15" s="11" t="s">
        <v>10</v>
      </c>
      <c r="G15" s="13">
        <v>15000</v>
      </c>
      <c r="H15" s="15">
        <f>SUM($G$6:G15)+$D$77</f>
        <v>1215000</v>
      </c>
      <c r="I15" s="43"/>
      <c r="J15" s="11" t="s">
        <v>10</v>
      </c>
      <c r="K15" s="13">
        <v>15000</v>
      </c>
      <c r="L15" s="15">
        <f>SUM($K$6:K15)+$H$77</f>
        <v>2295000</v>
      </c>
    </row>
    <row r="16" spans="1:12" ht="19.8" x14ac:dyDescent="0.45">
      <c r="A16" s="43"/>
      <c r="B16" s="11" t="s">
        <v>11</v>
      </c>
      <c r="C16" s="12">
        <f>IF($C$2=4,15000,IF($C$2=5,15000,IF($C$2=6,15000,IF($C$2=7,15000,IF($C$2=8,15000,IF($C$2=9,15000,IF($C$2=10,15000,IF($C$2=11,15000,IF($C$2=12,15000,IF($C$2=1,15000,"-"))))))))))</f>
        <v>15000</v>
      </c>
      <c r="D16" s="35">
        <f>SUM($C$6:C16)</f>
        <v>150000</v>
      </c>
      <c r="E16" s="43"/>
      <c r="F16" s="11" t="s">
        <v>11</v>
      </c>
      <c r="G16" s="13">
        <v>15000</v>
      </c>
      <c r="H16" s="15">
        <f>SUM($G$6:G16)+$D$77</f>
        <v>1230000</v>
      </c>
      <c r="I16" s="43"/>
      <c r="J16" s="11" t="s">
        <v>11</v>
      </c>
      <c r="K16" s="13">
        <v>15000</v>
      </c>
      <c r="L16" s="15">
        <f>SUM($K$6:K16)+$H$77</f>
        <v>2310000</v>
      </c>
    </row>
    <row r="17" spans="1:12" ht="19.8" x14ac:dyDescent="0.45">
      <c r="A17" s="44"/>
      <c r="B17" s="27" t="s">
        <v>12</v>
      </c>
      <c r="C17" s="28">
        <f>IF($C$2=4,15000,IF($C$2=5,15000,IF($C$2=6,15000,IF($C$2=7,15000,IF($C$2=8,15000,IF($C$2=9,15000,IF($C$2=10,15000,IF($C$2=11,15000,IF($C$2=12,15000,IF($C$2=1,15000,IF($C$2=2,15000,"-")))))))))))</f>
        <v>15000</v>
      </c>
      <c r="D17" s="36">
        <f>SUM($C$6:C17)</f>
        <v>165000</v>
      </c>
      <c r="E17" s="52"/>
      <c r="F17" s="16" t="s">
        <v>12</v>
      </c>
      <c r="G17" s="17">
        <v>15000</v>
      </c>
      <c r="H17" s="18">
        <f>SUM($G$6:G17)+$D$77</f>
        <v>1245000</v>
      </c>
      <c r="I17" s="44"/>
      <c r="J17" s="27" t="s">
        <v>12</v>
      </c>
      <c r="K17" s="29">
        <v>15000</v>
      </c>
      <c r="L17" s="30">
        <f>SUM($K$6:K17)+$H$77</f>
        <v>2325000</v>
      </c>
    </row>
    <row r="18" spans="1:12" ht="18" customHeight="1" x14ac:dyDescent="0.45">
      <c r="A18" s="51" t="s">
        <v>14</v>
      </c>
      <c r="B18" s="14" t="s">
        <v>0</v>
      </c>
      <c r="C18" s="31">
        <v>15000</v>
      </c>
      <c r="D18" s="37">
        <f>SUM($C$6:C18)</f>
        <v>180000</v>
      </c>
      <c r="E18" s="42" t="s">
        <v>27</v>
      </c>
      <c r="F18" s="19" t="s">
        <v>0</v>
      </c>
      <c r="G18" s="21">
        <v>15000</v>
      </c>
      <c r="H18" s="22">
        <f>SUM($G$6:G18)+$D$77</f>
        <v>1260000</v>
      </c>
      <c r="I18" s="51" t="s">
        <v>18</v>
      </c>
      <c r="J18" s="14" t="s">
        <v>0</v>
      </c>
      <c r="K18" s="31">
        <v>10000</v>
      </c>
      <c r="L18" s="32">
        <f>SUM($K$6:K18)+$H$77</f>
        <v>2335000</v>
      </c>
    </row>
    <row r="19" spans="1:12" ht="19.8" x14ac:dyDescent="0.45">
      <c r="A19" s="43"/>
      <c r="B19" s="11" t="s">
        <v>2</v>
      </c>
      <c r="C19" s="13">
        <v>15000</v>
      </c>
      <c r="D19" s="35">
        <f>SUM($C$6:C19)</f>
        <v>195000</v>
      </c>
      <c r="E19" s="43"/>
      <c r="F19" s="11" t="s">
        <v>2</v>
      </c>
      <c r="G19" s="13">
        <v>15000</v>
      </c>
      <c r="H19" s="15">
        <f>SUM($G$6:G19)+$D$77</f>
        <v>1275000</v>
      </c>
      <c r="I19" s="43"/>
      <c r="J19" s="11" t="s">
        <v>2</v>
      </c>
      <c r="K19" s="13">
        <v>10000</v>
      </c>
      <c r="L19" s="15">
        <f>SUM($K$6:K19)+$H$77</f>
        <v>2345000</v>
      </c>
    </row>
    <row r="20" spans="1:12" ht="19.8" x14ac:dyDescent="0.45">
      <c r="A20" s="43"/>
      <c r="B20" s="11" t="s">
        <v>3</v>
      </c>
      <c r="C20" s="13">
        <v>15000</v>
      </c>
      <c r="D20" s="35">
        <f>SUM($C$6:C20)</f>
        <v>210000</v>
      </c>
      <c r="E20" s="43"/>
      <c r="F20" s="11" t="s">
        <v>3</v>
      </c>
      <c r="G20" s="13">
        <v>15000</v>
      </c>
      <c r="H20" s="15">
        <f>SUM($G$6:G20)+$D$77</f>
        <v>1290000</v>
      </c>
      <c r="I20" s="43"/>
      <c r="J20" s="11" t="s">
        <v>3</v>
      </c>
      <c r="K20" s="13">
        <v>10000</v>
      </c>
      <c r="L20" s="15">
        <f>SUM($K$6:K20)+$H$77</f>
        <v>2355000</v>
      </c>
    </row>
    <row r="21" spans="1:12" ht="19.8" x14ac:dyDescent="0.45">
      <c r="A21" s="43"/>
      <c r="B21" s="11" t="s">
        <v>4</v>
      </c>
      <c r="C21" s="13">
        <v>15000</v>
      </c>
      <c r="D21" s="35">
        <f>SUM($C$6:C21)</f>
        <v>225000</v>
      </c>
      <c r="E21" s="43"/>
      <c r="F21" s="11" t="s">
        <v>4</v>
      </c>
      <c r="G21" s="13">
        <v>15000</v>
      </c>
      <c r="H21" s="15">
        <f>SUM($G$6:G21)+$D$77</f>
        <v>1305000</v>
      </c>
      <c r="I21" s="43"/>
      <c r="J21" s="11" t="s">
        <v>4</v>
      </c>
      <c r="K21" s="13">
        <v>10000</v>
      </c>
      <c r="L21" s="15">
        <f>SUM($K$6:K21)+$H$77</f>
        <v>2365000</v>
      </c>
    </row>
    <row r="22" spans="1:12" ht="19.8" x14ac:dyDescent="0.45">
      <c r="A22" s="43"/>
      <c r="B22" s="11" t="s">
        <v>5</v>
      </c>
      <c r="C22" s="13">
        <v>15000</v>
      </c>
      <c r="D22" s="35">
        <f>SUM($C$6:C22)</f>
        <v>240000</v>
      </c>
      <c r="E22" s="43"/>
      <c r="F22" s="11" t="s">
        <v>5</v>
      </c>
      <c r="G22" s="13">
        <v>15000</v>
      </c>
      <c r="H22" s="15">
        <f>SUM($G$6:G22)+$D$77</f>
        <v>1320000</v>
      </c>
      <c r="I22" s="43"/>
      <c r="J22" s="11" t="s">
        <v>5</v>
      </c>
      <c r="K22" s="13">
        <v>10000</v>
      </c>
      <c r="L22" s="15">
        <f>SUM($K$6:K22)+$H$77</f>
        <v>2375000</v>
      </c>
    </row>
    <row r="23" spans="1:12" ht="19.8" x14ac:dyDescent="0.45">
      <c r="A23" s="43"/>
      <c r="B23" s="11" t="s">
        <v>6</v>
      </c>
      <c r="C23" s="13">
        <v>15000</v>
      </c>
      <c r="D23" s="35">
        <f>SUM($C$6:C23)</f>
        <v>255000</v>
      </c>
      <c r="E23" s="43"/>
      <c r="F23" s="11" t="s">
        <v>6</v>
      </c>
      <c r="G23" s="13">
        <v>15000</v>
      </c>
      <c r="H23" s="15">
        <f>SUM($G$6:G23)+$D$77</f>
        <v>1335000</v>
      </c>
      <c r="I23" s="43"/>
      <c r="J23" s="11" t="s">
        <v>6</v>
      </c>
      <c r="K23" s="13">
        <v>10000</v>
      </c>
      <c r="L23" s="15">
        <f>SUM($K$6:K23)+$H$77</f>
        <v>2385000</v>
      </c>
    </row>
    <row r="24" spans="1:12" ht="19.8" x14ac:dyDescent="0.45">
      <c r="A24" s="43"/>
      <c r="B24" s="11" t="s">
        <v>7</v>
      </c>
      <c r="C24" s="13">
        <v>15000</v>
      </c>
      <c r="D24" s="35">
        <f>SUM($C$6:C24)</f>
        <v>270000</v>
      </c>
      <c r="E24" s="43"/>
      <c r="F24" s="11" t="s">
        <v>7</v>
      </c>
      <c r="G24" s="13">
        <v>15000</v>
      </c>
      <c r="H24" s="15">
        <f>SUM($G$6:G24)+$D$77</f>
        <v>1350000</v>
      </c>
      <c r="I24" s="43"/>
      <c r="J24" s="11" t="s">
        <v>7</v>
      </c>
      <c r="K24" s="13">
        <v>10000</v>
      </c>
      <c r="L24" s="15">
        <f>SUM($K$6:K24)+$H$77</f>
        <v>2395000</v>
      </c>
    </row>
    <row r="25" spans="1:12" ht="19.8" x14ac:dyDescent="0.45">
      <c r="A25" s="43"/>
      <c r="B25" s="11" t="s">
        <v>8</v>
      </c>
      <c r="C25" s="13">
        <v>15000</v>
      </c>
      <c r="D25" s="35">
        <f>SUM($C$6:C25)</f>
        <v>285000</v>
      </c>
      <c r="E25" s="43"/>
      <c r="F25" s="11" t="s">
        <v>8</v>
      </c>
      <c r="G25" s="13">
        <v>15000</v>
      </c>
      <c r="H25" s="15">
        <f>SUM($G$6:G25)+$D$77</f>
        <v>1365000</v>
      </c>
      <c r="I25" s="43"/>
      <c r="J25" s="11" t="s">
        <v>8</v>
      </c>
      <c r="K25" s="13">
        <v>10000</v>
      </c>
      <c r="L25" s="15">
        <f>SUM($K$6:K25)+$H$77</f>
        <v>2405000</v>
      </c>
    </row>
    <row r="26" spans="1:12" ht="19.8" x14ac:dyDescent="0.45">
      <c r="A26" s="43"/>
      <c r="B26" s="11" t="s">
        <v>9</v>
      </c>
      <c r="C26" s="13">
        <v>15000</v>
      </c>
      <c r="D26" s="35">
        <f>SUM($C$6:C26)</f>
        <v>300000</v>
      </c>
      <c r="E26" s="43"/>
      <c r="F26" s="11" t="s">
        <v>9</v>
      </c>
      <c r="G26" s="13">
        <v>15000</v>
      </c>
      <c r="H26" s="15">
        <f>SUM($G$6:G26)+$D$77</f>
        <v>1380000</v>
      </c>
      <c r="I26" s="43"/>
      <c r="J26" s="11" t="s">
        <v>9</v>
      </c>
      <c r="K26" s="13">
        <v>10000</v>
      </c>
      <c r="L26" s="15">
        <f>SUM($K$6:K26)+$H$77</f>
        <v>2415000</v>
      </c>
    </row>
    <row r="27" spans="1:12" ht="19.8" x14ac:dyDescent="0.45">
      <c r="A27" s="43"/>
      <c r="B27" s="11" t="s">
        <v>10</v>
      </c>
      <c r="C27" s="13">
        <v>15000</v>
      </c>
      <c r="D27" s="35">
        <f>SUM($C$6:C27)</f>
        <v>315000</v>
      </c>
      <c r="E27" s="43"/>
      <c r="F27" s="11" t="s">
        <v>10</v>
      </c>
      <c r="G27" s="13">
        <v>15000</v>
      </c>
      <c r="H27" s="15">
        <f>SUM($G$6:G27)+$D$77</f>
        <v>1395000</v>
      </c>
      <c r="I27" s="43"/>
      <c r="J27" s="11" t="s">
        <v>10</v>
      </c>
      <c r="K27" s="13">
        <v>10000</v>
      </c>
      <c r="L27" s="15">
        <f>SUM($K$6:K27)+$H$77</f>
        <v>2425000</v>
      </c>
    </row>
    <row r="28" spans="1:12" ht="19.8" x14ac:dyDescent="0.45">
      <c r="A28" s="43"/>
      <c r="B28" s="11" t="s">
        <v>11</v>
      </c>
      <c r="C28" s="13">
        <v>15000</v>
      </c>
      <c r="D28" s="35">
        <f>SUM($C$6:C28)</f>
        <v>330000</v>
      </c>
      <c r="E28" s="43"/>
      <c r="F28" s="11" t="s">
        <v>11</v>
      </c>
      <c r="G28" s="13">
        <v>15000</v>
      </c>
      <c r="H28" s="15">
        <f>SUM($G$6:G28)+$D$77</f>
        <v>1410000</v>
      </c>
      <c r="I28" s="43"/>
      <c r="J28" s="11" t="s">
        <v>11</v>
      </c>
      <c r="K28" s="13">
        <v>10000</v>
      </c>
      <c r="L28" s="15">
        <f>SUM($K$6:K28)+$H$77</f>
        <v>2435000</v>
      </c>
    </row>
    <row r="29" spans="1:12" ht="19.8" x14ac:dyDescent="0.45">
      <c r="A29" s="44"/>
      <c r="B29" s="27" t="s">
        <v>12</v>
      </c>
      <c r="C29" s="29">
        <v>15000</v>
      </c>
      <c r="D29" s="36">
        <f>SUM($C$6:C29)</f>
        <v>345000</v>
      </c>
      <c r="E29" s="44"/>
      <c r="F29" s="27" t="s">
        <v>12</v>
      </c>
      <c r="G29" s="29">
        <v>15000</v>
      </c>
      <c r="H29" s="30">
        <f>SUM($G$6:G29)+$D$77</f>
        <v>1425000</v>
      </c>
      <c r="I29" s="44"/>
      <c r="J29" s="27" t="s">
        <v>12</v>
      </c>
      <c r="K29" s="29">
        <v>10000</v>
      </c>
      <c r="L29" s="30">
        <f>SUM($K$6:K29)+$H$77</f>
        <v>2445000</v>
      </c>
    </row>
    <row r="30" spans="1:12" ht="18" customHeight="1" x14ac:dyDescent="0.45">
      <c r="A30" s="51" t="s">
        <v>15</v>
      </c>
      <c r="B30" s="14" t="s">
        <v>0</v>
      </c>
      <c r="C30" s="31">
        <v>15000</v>
      </c>
      <c r="D30" s="37">
        <f>SUM($C$6:C30)</f>
        <v>360000</v>
      </c>
      <c r="E30" s="51" t="s">
        <v>32</v>
      </c>
      <c r="F30" s="14" t="s">
        <v>1</v>
      </c>
      <c r="G30" s="31">
        <v>15000</v>
      </c>
      <c r="H30" s="32">
        <f>SUM($G$6:G30)+$D$77</f>
        <v>1440000</v>
      </c>
      <c r="I30" s="51" t="s">
        <v>19</v>
      </c>
      <c r="J30" s="14" t="s">
        <v>0</v>
      </c>
      <c r="K30" s="31">
        <v>10000</v>
      </c>
      <c r="L30" s="32">
        <f>SUM($K$6:K30)+$H$77</f>
        <v>2455000</v>
      </c>
    </row>
    <row r="31" spans="1:12" ht="19.8" x14ac:dyDescent="0.45">
      <c r="A31" s="43"/>
      <c r="B31" s="11" t="s">
        <v>2</v>
      </c>
      <c r="C31" s="13">
        <v>15000</v>
      </c>
      <c r="D31" s="35">
        <f>SUM($C$6:C31)</f>
        <v>375000</v>
      </c>
      <c r="E31" s="43"/>
      <c r="F31" s="11" t="s">
        <v>2</v>
      </c>
      <c r="G31" s="13">
        <v>15000</v>
      </c>
      <c r="H31" s="15">
        <f>SUM($G$6:G31)+$D$77</f>
        <v>1455000</v>
      </c>
      <c r="I31" s="43"/>
      <c r="J31" s="11" t="s">
        <v>2</v>
      </c>
      <c r="K31" s="13">
        <v>10000</v>
      </c>
      <c r="L31" s="15">
        <f>SUM($K$6:K31)+$H$77</f>
        <v>2465000</v>
      </c>
    </row>
    <row r="32" spans="1:12" ht="19.8" x14ac:dyDescent="0.45">
      <c r="A32" s="43"/>
      <c r="B32" s="11" t="s">
        <v>3</v>
      </c>
      <c r="C32" s="13">
        <v>15000</v>
      </c>
      <c r="D32" s="35">
        <f>SUM($C$6:C32)</f>
        <v>390000</v>
      </c>
      <c r="E32" s="43"/>
      <c r="F32" s="11" t="s">
        <v>3</v>
      </c>
      <c r="G32" s="13">
        <v>15000</v>
      </c>
      <c r="H32" s="15">
        <f>SUM($G$6:G32)+$D$77</f>
        <v>1470000</v>
      </c>
      <c r="I32" s="43"/>
      <c r="J32" s="11" t="s">
        <v>3</v>
      </c>
      <c r="K32" s="13">
        <v>10000</v>
      </c>
      <c r="L32" s="15">
        <f>SUM($K$6:K32)+$H$77</f>
        <v>2475000</v>
      </c>
    </row>
    <row r="33" spans="1:12" ht="19.8" x14ac:dyDescent="0.45">
      <c r="A33" s="43"/>
      <c r="B33" s="11" t="s">
        <v>4</v>
      </c>
      <c r="C33" s="13">
        <v>15000</v>
      </c>
      <c r="D33" s="35">
        <f>SUM($C$6:C33)</f>
        <v>405000</v>
      </c>
      <c r="E33" s="43"/>
      <c r="F33" s="11" t="s">
        <v>4</v>
      </c>
      <c r="G33" s="13">
        <v>15000</v>
      </c>
      <c r="H33" s="15">
        <f>SUM($G$6:G33)+$D$77</f>
        <v>1485000</v>
      </c>
      <c r="I33" s="43"/>
      <c r="J33" s="11" t="s">
        <v>4</v>
      </c>
      <c r="K33" s="13">
        <v>10000</v>
      </c>
      <c r="L33" s="15">
        <f>SUM($K$6:K33)+$H$77</f>
        <v>2485000</v>
      </c>
    </row>
    <row r="34" spans="1:12" ht="19.8" x14ac:dyDescent="0.45">
      <c r="A34" s="43"/>
      <c r="B34" s="11" t="s">
        <v>5</v>
      </c>
      <c r="C34" s="13">
        <v>15000</v>
      </c>
      <c r="D34" s="35">
        <f>SUM($C$6:C34)</f>
        <v>420000</v>
      </c>
      <c r="E34" s="43"/>
      <c r="F34" s="11" t="s">
        <v>5</v>
      </c>
      <c r="G34" s="13">
        <v>15000</v>
      </c>
      <c r="H34" s="15">
        <f>SUM($G$6:G34)+$D$77</f>
        <v>1500000</v>
      </c>
      <c r="I34" s="43"/>
      <c r="J34" s="11" t="s">
        <v>5</v>
      </c>
      <c r="K34" s="13">
        <v>10000</v>
      </c>
      <c r="L34" s="15">
        <f>SUM($K$6:K34)+$H$77</f>
        <v>2495000</v>
      </c>
    </row>
    <row r="35" spans="1:12" ht="19.8" x14ac:dyDescent="0.45">
      <c r="A35" s="43"/>
      <c r="B35" s="11" t="s">
        <v>6</v>
      </c>
      <c r="C35" s="13">
        <v>15000</v>
      </c>
      <c r="D35" s="35">
        <f>SUM($C$6:C35)</f>
        <v>435000</v>
      </c>
      <c r="E35" s="43"/>
      <c r="F35" s="11" t="s">
        <v>6</v>
      </c>
      <c r="G35" s="13">
        <v>15000</v>
      </c>
      <c r="H35" s="15">
        <f>SUM($G$6:G35)+$D$77</f>
        <v>1515000</v>
      </c>
      <c r="I35" s="43"/>
      <c r="J35" s="11" t="s">
        <v>6</v>
      </c>
      <c r="K35" s="13">
        <v>10000</v>
      </c>
      <c r="L35" s="15">
        <f>SUM($K$6:K35)+$H$77</f>
        <v>2505000</v>
      </c>
    </row>
    <row r="36" spans="1:12" ht="19.8" x14ac:dyDescent="0.45">
      <c r="A36" s="43"/>
      <c r="B36" s="11" t="s">
        <v>7</v>
      </c>
      <c r="C36" s="13">
        <v>15000</v>
      </c>
      <c r="D36" s="35">
        <f>SUM($C$6:C36)</f>
        <v>450000</v>
      </c>
      <c r="E36" s="43"/>
      <c r="F36" s="11" t="s">
        <v>7</v>
      </c>
      <c r="G36" s="13">
        <v>15000</v>
      </c>
      <c r="H36" s="15">
        <f>SUM($G$6:G36)+$D$77</f>
        <v>1530000</v>
      </c>
      <c r="I36" s="43"/>
      <c r="J36" s="11" t="s">
        <v>7</v>
      </c>
      <c r="K36" s="13">
        <v>10000</v>
      </c>
      <c r="L36" s="15">
        <f>SUM($K$6:K36)+$H$77</f>
        <v>2515000</v>
      </c>
    </row>
    <row r="37" spans="1:12" ht="19.8" x14ac:dyDescent="0.45">
      <c r="A37" s="43"/>
      <c r="B37" s="11" t="s">
        <v>8</v>
      </c>
      <c r="C37" s="13">
        <v>15000</v>
      </c>
      <c r="D37" s="35">
        <f>SUM($C$6:C37)</f>
        <v>465000</v>
      </c>
      <c r="E37" s="43"/>
      <c r="F37" s="11" t="s">
        <v>8</v>
      </c>
      <c r="G37" s="13">
        <v>15000</v>
      </c>
      <c r="H37" s="15">
        <f>SUM($G$6:G37)+$D$77</f>
        <v>1545000</v>
      </c>
      <c r="I37" s="43"/>
      <c r="J37" s="11" t="s">
        <v>8</v>
      </c>
      <c r="K37" s="13">
        <v>10000</v>
      </c>
      <c r="L37" s="15">
        <f>SUM($K$6:K37)+$H$77</f>
        <v>2525000</v>
      </c>
    </row>
    <row r="38" spans="1:12" ht="19.8" x14ac:dyDescent="0.45">
      <c r="A38" s="43"/>
      <c r="B38" s="11" t="s">
        <v>9</v>
      </c>
      <c r="C38" s="13">
        <v>15000</v>
      </c>
      <c r="D38" s="35">
        <f>SUM($C$6:C38)</f>
        <v>480000</v>
      </c>
      <c r="E38" s="43"/>
      <c r="F38" s="11" t="s">
        <v>9</v>
      </c>
      <c r="G38" s="13">
        <v>15000</v>
      </c>
      <c r="H38" s="15">
        <f>SUM($G$6:G38)+$D$77</f>
        <v>1560000</v>
      </c>
      <c r="I38" s="43"/>
      <c r="J38" s="11" t="s">
        <v>9</v>
      </c>
      <c r="K38" s="13">
        <v>10000</v>
      </c>
      <c r="L38" s="15">
        <f>SUM($K$6:K38)+$H$77</f>
        <v>2535000</v>
      </c>
    </row>
    <row r="39" spans="1:12" ht="19.8" x14ac:dyDescent="0.45">
      <c r="A39" s="43"/>
      <c r="B39" s="11" t="s">
        <v>10</v>
      </c>
      <c r="C39" s="13">
        <v>15000</v>
      </c>
      <c r="D39" s="35">
        <f>SUM($C$6:C39)</f>
        <v>495000</v>
      </c>
      <c r="E39" s="43"/>
      <c r="F39" s="11" t="s">
        <v>10</v>
      </c>
      <c r="G39" s="13">
        <v>15000</v>
      </c>
      <c r="H39" s="15">
        <f>SUM($G$6:G39)+$D$77</f>
        <v>1575000</v>
      </c>
      <c r="I39" s="43"/>
      <c r="J39" s="11" t="s">
        <v>10</v>
      </c>
      <c r="K39" s="13">
        <v>10000</v>
      </c>
      <c r="L39" s="15">
        <f>SUM($K$6:K39)+$H$77</f>
        <v>2545000</v>
      </c>
    </row>
    <row r="40" spans="1:12" ht="19.8" x14ac:dyDescent="0.45">
      <c r="A40" s="43"/>
      <c r="B40" s="11" t="s">
        <v>11</v>
      </c>
      <c r="C40" s="13">
        <v>15000</v>
      </c>
      <c r="D40" s="35">
        <f>SUM($C$6:C40)</f>
        <v>510000</v>
      </c>
      <c r="E40" s="43"/>
      <c r="F40" s="11" t="s">
        <v>11</v>
      </c>
      <c r="G40" s="13">
        <v>15000</v>
      </c>
      <c r="H40" s="15">
        <f>SUM($G$6:G40)+$D$77</f>
        <v>1590000</v>
      </c>
      <c r="I40" s="43"/>
      <c r="J40" s="11" t="s">
        <v>11</v>
      </c>
      <c r="K40" s="13">
        <v>10000</v>
      </c>
      <c r="L40" s="15">
        <f>SUM($K$6:K40)+$H$77</f>
        <v>2555000</v>
      </c>
    </row>
    <row r="41" spans="1:12" ht="19.8" x14ac:dyDescent="0.45">
      <c r="A41" s="52"/>
      <c r="B41" s="16" t="s">
        <v>12</v>
      </c>
      <c r="C41" s="17">
        <v>15000</v>
      </c>
      <c r="D41" s="38">
        <f>SUM($C$6:C41)</f>
        <v>525000</v>
      </c>
      <c r="E41" s="52"/>
      <c r="F41" s="16" t="s">
        <v>12</v>
      </c>
      <c r="G41" s="17">
        <v>15000</v>
      </c>
      <c r="H41" s="18">
        <f>SUM($G$6:G41)+$D$77</f>
        <v>1605000</v>
      </c>
      <c r="I41" s="52"/>
      <c r="J41" s="16" t="s">
        <v>12</v>
      </c>
      <c r="K41" s="17">
        <v>10000</v>
      </c>
      <c r="L41" s="18">
        <f>SUM($K$6:K41)+$H$77</f>
        <v>2565000</v>
      </c>
    </row>
    <row r="42" spans="1:12" ht="18" customHeight="1" x14ac:dyDescent="0.45">
      <c r="A42" s="42" t="s">
        <v>16</v>
      </c>
      <c r="B42" s="19" t="s">
        <v>0</v>
      </c>
      <c r="C42" s="21">
        <v>15000</v>
      </c>
      <c r="D42" s="34">
        <f>SUM($C$6:C42)</f>
        <v>540000</v>
      </c>
      <c r="E42" s="42" t="s">
        <v>28</v>
      </c>
      <c r="F42" s="19" t="s">
        <v>0</v>
      </c>
      <c r="G42" s="21">
        <v>15000</v>
      </c>
      <c r="H42" s="22">
        <f>SUM($G$6:G42)+$D$77</f>
        <v>1620000</v>
      </c>
      <c r="I42" s="42" t="s">
        <v>20</v>
      </c>
      <c r="J42" s="19" t="s">
        <v>0</v>
      </c>
      <c r="K42" s="21">
        <v>10000</v>
      </c>
      <c r="L42" s="22">
        <f>SUM($K$6:K42)+$H$77</f>
        <v>2575000</v>
      </c>
    </row>
    <row r="43" spans="1:12" ht="19.8" x14ac:dyDescent="0.45">
      <c r="A43" s="43"/>
      <c r="B43" s="11" t="s">
        <v>2</v>
      </c>
      <c r="C43" s="13">
        <v>15000</v>
      </c>
      <c r="D43" s="35">
        <f>SUM($C$6:C43)</f>
        <v>555000</v>
      </c>
      <c r="E43" s="43"/>
      <c r="F43" s="11" t="s">
        <v>2</v>
      </c>
      <c r="G43" s="13">
        <v>15000</v>
      </c>
      <c r="H43" s="15">
        <f>SUM($G$6:G43)+$D$77</f>
        <v>1635000</v>
      </c>
      <c r="I43" s="43"/>
      <c r="J43" s="11" t="s">
        <v>2</v>
      </c>
      <c r="K43" s="13">
        <v>10000</v>
      </c>
      <c r="L43" s="15">
        <f>SUM($K$6:K43)+$H$77</f>
        <v>2585000</v>
      </c>
    </row>
    <row r="44" spans="1:12" ht="19.8" x14ac:dyDescent="0.45">
      <c r="A44" s="43"/>
      <c r="B44" s="11" t="s">
        <v>3</v>
      </c>
      <c r="C44" s="13">
        <v>15000</v>
      </c>
      <c r="D44" s="35">
        <f>SUM($C$6:C44)</f>
        <v>570000</v>
      </c>
      <c r="E44" s="43"/>
      <c r="F44" s="11" t="s">
        <v>3</v>
      </c>
      <c r="G44" s="13">
        <v>15000</v>
      </c>
      <c r="H44" s="15">
        <f>SUM($G$6:G44)+$D$77</f>
        <v>1650000</v>
      </c>
      <c r="I44" s="43"/>
      <c r="J44" s="11" t="s">
        <v>3</v>
      </c>
      <c r="K44" s="13">
        <v>10000</v>
      </c>
      <c r="L44" s="15">
        <f>SUM($K$6:K44)+$H$77</f>
        <v>2595000</v>
      </c>
    </row>
    <row r="45" spans="1:12" ht="19.8" x14ac:dyDescent="0.45">
      <c r="A45" s="43"/>
      <c r="B45" s="11" t="s">
        <v>4</v>
      </c>
      <c r="C45" s="13">
        <v>15000</v>
      </c>
      <c r="D45" s="35">
        <f>SUM($C$6:C45)</f>
        <v>585000</v>
      </c>
      <c r="E45" s="43"/>
      <c r="F45" s="11" t="s">
        <v>4</v>
      </c>
      <c r="G45" s="13">
        <v>15000</v>
      </c>
      <c r="H45" s="15">
        <f>SUM($G$6:G45)+$D$77</f>
        <v>1665000</v>
      </c>
      <c r="I45" s="43"/>
      <c r="J45" s="11" t="s">
        <v>4</v>
      </c>
      <c r="K45" s="13">
        <v>10000</v>
      </c>
      <c r="L45" s="15">
        <f>SUM($K$6:K45)+$H$77</f>
        <v>2605000</v>
      </c>
    </row>
    <row r="46" spans="1:12" ht="19.8" x14ac:dyDescent="0.45">
      <c r="A46" s="43"/>
      <c r="B46" s="11" t="s">
        <v>5</v>
      </c>
      <c r="C46" s="13">
        <v>15000</v>
      </c>
      <c r="D46" s="35">
        <f>SUM($C$6:C46)</f>
        <v>600000</v>
      </c>
      <c r="E46" s="43"/>
      <c r="F46" s="11" t="s">
        <v>5</v>
      </c>
      <c r="G46" s="13">
        <v>15000</v>
      </c>
      <c r="H46" s="15">
        <f>SUM($G$6:G46)+$D$77</f>
        <v>1680000</v>
      </c>
      <c r="I46" s="43"/>
      <c r="J46" s="11" t="s">
        <v>5</v>
      </c>
      <c r="K46" s="13">
        <v>10000</v>
      </c>
      <c r="L46" s="15">
        <f>SUM($K$6:K46)+$H$77</f>
        <v>2615000</v>
      </c>
    </row>
    <row r="47" spans="1:12" ht="19.8" x14ac:dyDescent="0.45">
      <c r="A47" s="43"/>
      <c r="B47" s="11" t="s">
        <v>6</v>
      </c>
      <c r="C47" s="13">
        <v>15000</v>
      </c>
      <c r="D47" s="35">
        <f>SUM($C$6:C47)</f>
        <v>615000</v>
      </c>
      <c r="E47" s="43"/>
      <c r="F47" s="11" t="s">
        <v>6</v>
      </c>
      <c r="G47" s="13">
        <v>15000</v>
      </c>
      <c r="H47" s="15">
        <f>SUM($G$6:G47)+$D$77</f>
        <v>1695000</v>
      </c>
      <c r="I47" s="43"/>
      <c r="J47" s="11" t="s">
        <v>6</v>
      </c>
      <c r="K47" s="13">
        <v>10000</v>
      </c>
      <c r="L47" s="15">
        <f>SUM($K$6:K47)+$H$77</f>
        <v>2625000</v>
      </c>
    </row>
    <row r="48" spans="1:12" ht="19.8" x14ac:dyDescent="0.45">
      <c r="A48" s="43"/>
      <c r="B48" s="11" t="s">
        <v>7</v>
      </c>
      <c r="C48" s="13">
        <v>15000</v>
      </c>
      <c r="D48" s="35">
        <f>SUM($C$6:C48)</f>
        <v>630000</v>
      </c>
      <c r="E48" s="43"/>
      <c r="F48" s="11" t="s">
        <v>7</v>
      </c>
      <c r="G48" s="13">
        <v>15000</v>
      </c>
      <c r="H48" s="15">
        <f>SUM($G$6:G48)+$D$77</f>
        <v>1710000</v>
      </c>
      <c r="I48" s="43"/>
      <c r="J48" s="11" t="s">
        <v>7</v>
      </c>
      <c r="K48" s="13">
        <v>10000</v>
      </c>
      <c r="L48" s="15">
        <f>SUM($K$6:K48)+$H$77</f>
        <v>2635000</v>
      </c>
    </row>
    <row r="49" spans="1:12" ht="19.8" x14ac:dyDescent="0.45">
      <c r="A49" s="43"/>
      <c r="B49" s="11" t="s">
        <v>8</v>
      </c>
      <c r="C49" s="13">
        <v>15000</v>
      </c>
      <c r="D49" s="35">
        <f>SUM($C$6:C49)</f>
        <v>645000</v>
      </c>
      <c r="E49" s="43"/>
      <c r="F49" s="11" t="s">
        <v>8</v>
      </c>
      <c r="G49" s="13">
        <v>15000</v>
      </c>
      <c r="H49" s="15">
        <f>SUM($G$6:G49)+$D$77</f>
        <v>1725000</v>
      </c>
      <c r="I49" s="43"/>
      <c r="J49" s="11" t="s">
        <v>8</v>
      </c>
      <c r="K49" s="13">
        <v>10000</v>
      </c>
      <c r="L49" s="15">
        <f>SUM($K$6:K49)+$H$77</f>
        <v>2645000</v>
      </c>
    </row>
    <row r="50" spans="1:12" ht="19.8" x14ac:dyDescent="0.45">
      <c r="A50" s="43"/>
      <c r="B50" s="11" t="s">
        <v>9</v>
      </c>
      <c r="C50" s="13">
        <v>15000</v>
      </c>
      <c r="D50" s="35">
        <f>SUM($C$6:C50)</f>
        <v>660000</v>
      </c>
      <c r="E50" s="43"/>
      <c r="F50" s="11" t="s">
        <v>9</v>
      </c>
      <c r="G50" s="13">
        <v>15000</v>
      </c>
      <c r="H50" s="15">
        <f>SUM($G$6:G50)+$D$77</f>
        <v>1740000</v>
      </c>
      <c r="I50" s="43"/>
      <c r="J50" s="11" t="s">
        <v>9</v>
      </c>
      <c r="K50" s="13">
        <v>10000</v>
      </c>
      <c r="L50" s="15">
        <f>SUM($K$6:K50)+$H$77</f>
        <v>2655000</v>
      </c>
    </row>
    <row r="51" spans="1:12" ht="19.8" x14ac:dyDescent="0.45">
      <c r="A51" s="43"/>
      <c r="B51" s="11" t="s">
        <v>10</v>
      </c>
      <c r="C51" s="13">
        <v>15000</v>
      </c>
      <c r="D51" s="35">
        <f>SUM($C$6:C51)</f>
        <v>675000</v>
      </c>
      <c r="E51" s="43"/>
      <c r="F51" s="11" t="s">
        <v>10</v>
      </c>
      <c r="G51" s="13">
        <v>15000</v>
      </c>
      <c r="H51" s="15">
        <f>SUM($G$6:G51)+$D$77</f>
        <v>1755000</v>
      </c>
      <c r="I51" s="43"/>
      <c r="J51" s="11" t="s">
        <v>10</v>
      </c>
      <c r="K51" s="13">
        <v>10000</v>
      </c>
      <c r="L51" s="15">
        <f>SUM($K$6:K51)+$H$77</f>
        <v>2665000</v>
      </c>
    </row>
    <row r="52" spans="1:12" ht="19.8" x14ac:dyDescent="0.45">
      <c r="A52" s="43"/>
      <c r="B52" s="11" t="s">
        <v>11</v>
      </c>
      <c r="C52" s="13">
        <v>15000</v>
      </c>
      <c r="D52" s="35">
        <f>SUM($C$6:C52)</f>
        <v>690000</v>
      </c>
      <c r="E52" s="43"/>
      <c r="F52" s="11" t="s">
        <v>11</v>
      </c>
      <c r="G52" s="13">
        <v>15000</v>
      </c>
      <c r="H52" s="15">
        <f>SUM($G$6:G52)+$D$77</f>
        <v>1770000</v>
      </c>
      <c r="I52" s="43"/>
      <c r="J52" s="11" t="s">
        <v>11</v>
      </c>
      <c r="K52" s="13">
        <v>10000</v>
      </c>
      <c r="L52" s="15">
        <f>SUM($K$6:K52)+$H$77</f>
        <v>2675000</v>
      </c>
    </row>
    <row r="53" spans="1:12" ht="19.8" x14ac:dyDescent="0.45">
      <c r="A53" s="44"/>
      <c r="B53" s="27" t="s">
        <v>12</v>
      </c>
      <c r="C53" s="29">
        <v>15000</v>
      </c>
      <c r="D53" s="36">
        <f>SUM($C$6:C53)</f>
        <v>705000</v>
      </c>
      <c r="E53" s="44"/>
      <c r="F53" s="27" t="s">
        <v>12</v>
      </c>
      <c r="G53" s="29">
        <v>15000</v>
      </c>
      <c r="H53" s="30">
        <f>SUM($G$6:G53)+$D$77</f>
        <v>1785000</v>
      </c>
      <c r="I53" s="52"/>
      <c r="J53" s="16" t="s">
        <v>12</v>
      </c>
      <c r="K53" s="17">
        <v>10000</v>
      </c>
      <c r="L53" s="18">
        <f>SUM($K$6:K53)+$H$77</f>
        <v>2685000</v>
      </c>
    </row>
    <row r="54" spans="1:12" ht="18" customHeight="1" x14ac:dyDescent="0.45">
      <c r="A54" s="51" t="s">
        <v>33</v>
      </c>
      <c r="B54" s="14" t="s">
        <v>1</v>
      </c>
      <c r="C54" s="31">
        <v>15000</v>
      </c>
      <c r="D54" s="37">
        <f>SUM($C$6:C54)</f>
        <v>720000</v>
      </c>
      <c r="E54" s="51" t="s">
        <v>29</v>
      </c>
      <c r="F54" s="14" t="s">
        <v>0</v>
      </c>
      <c r="G54" s="31">
        <v>15000</v>
      </c>
      <c r="H54" s="32">
        <f>SUM($G$6:G54)+$D$77</f>
        <v>1800000</v>
      </c>
      <c r="I54" s="45"/>
      <c r="J54" s="4"/>
      <c r="K54" s="5"/>
      <c r="L54" s="8"/>
    </row>
    <row r="55" spans="1:12" ht="22.2" x14ac:dyDescent="0.45">
      <c r="A55" s="43"/>
      <c r="B55" s="11" t="s">
        <v>2</v>
      </c>
      <c r="C55" s="13">
        <v>15000</v>
      </c>
      <c r="D55" s="35">
        <f>SUM($C$6:C55)</f>
        <v>735000</v>
      </c>
      <c r="E55" s="43"/>
      <c r="F55" s="11" t="s">
        <v>2</v>
      </c>
      <c r="G55" s="13">
        <v>15000</v>
      </c>
      <c r="H55" s="15">
        <f>SUM($G$6:G55)+$D$77</f>
        <v>1815000</v>
      </c>
      <c r="I55" s="45"/>
      <c r="J55" s="4"/>
      <c r="K55" s="5"/>
      <c r="L55" s="8"/>
    </row>
    <row r="56" spans="1:12" ht="22.2" x14ac:dyDescent="0.45">
      <c r="A56" s="43"/>
      <c r="B56" s="11" t="s">
        <v>3</v>
      </c>
      <c r="C56" s="13">
        <v>15000</v>
      </c>
      <c r="D56" s="35">
        <f>SUM($C$6:C56)</f>
        <v>750000</v>
      </c>
      <c r="E56" s="43"/>
      <c r="F56" s="11" t="s">
        <v>3</v>
      </c>
      <c r="G56" s="13">
        <v>15000</v>
      </c>
      <c r="H56" s="15">
        <f>SUM($G$6:G56)+$D$77</f>
        <v>1830000</v>
      </c>
      <c r="I56" s="45"/>
      <c r="J56" s="4"/>
      <c r="K56" s="5"/>
      <c r="L56" s="8"/>
    </row>
    <row r="57" spans="1:12" ht="22.2" x14ac:dyDescent="0.45">
      <c r="A57" s="43"/>
      <c r="B57" s="11" t="s">
        <v>4</v>
      </c>
      <c r="C57" s="13">
        <v>15000</v>
      </c>
      <c r="D57" s="35">
        <f>SUM($C$6:C57)</f>
        <v>765000</v>
      </c>
      <c r="E57" s="43"/>
      <c r="F57" s="11" t="s">
        <v>4</v>
      </c>
      <c r="G57" s="13">
        <v>15000</v>
      </c>
      <c r="H57" s="15">
        <f>SUM($G$6:G57)+$D$77</f>
        <v>1845000</v>
      </c>
      <c r="I57" s="45"/>
      <c r="J57" s="4"/>
      <c r="K57" s="5"/>
      <c r="L57" s="8"/>
    </row>
    <row r="58" spans="1:12" ht="22.2" x14ac:dyDescent="0.45">
      <c r="A58" s="43"/>
      <c r="B58" s="11" t="s">
        <v>5</v>
      </c>
      <c r="C58" s="13">
        <v>15000</v>
      </c>
      <c r="D58" s="35">
        <f>SUM($C$6:C58)</f>
        <v>780000</v>
      </c>
      <c r="E58" s="43"/>
      <c r="F58" s="11" t="s">
        <v>5</v>
      </c>
      <c r="G58" s="13">
        <v>15000</v>
      </c>
      <c r="H58" s="15">
        <f>SUM($G$6:G58)+$D$77</f>
        <v>1860000</v>
      </c>
      <c r="I58" s="45"/>
      <c r="J58" s="4"/>
      <c r="K58" s="5"/>
      <c r="L58" s="8"/>
    </row>
    <row r="59" spans="1:12" ht="22.2" x14ac:dyDescent="0.45">
      <c r="A59" s="43"/>
      <c r="B59" s="11" t="s">
        <v>6</v>
      </c>
      <c r="C59" s="13">
        <v>15000</v>
      </c>
      <c r="D59" s="35">
        <f>SUM($C$6:C59)</f>
        <v>795000</v>
      </c>
      <c r="E59" s="43"/>
      <c r="F59" s="11" t="s">
        <v>6</v>
      </c>
      <c r="G59" s="13">
        <v>15000</v>
      </c>
      <c r="H59" s="15">
        <f>SUM($G$6:G59)+$D$77</f>
        <v>1875000</v>
      </c>
      <c r="I59" s="45"/>
      <c r="J59" s="4"/>
      <c r="K59" s="5"/>
      <c r="L59" s="8"/>
    </row>
    <row r="60" spans="1:12" ht="22.2" x14ac:dyDescent="0.45">
      <c r="A60" s="43"/>
      <c r="B60" s="11" t="s">
        <v>7</v>
      </c>
      <c r="C60" s="13">
        <v>15000</v>
      </c>
      <c r="D60" s="35">
        <f>SUM($C$6:C60)</f>
        <v>810000</v>
      </c>
      <c r="E60" s="43"/>
      <c r="F60" s="11" t="s">
        <v>7</v>
      </c>
      <c r="G60" s="13">
        <v>15000</v>
      </c>
      <c r="H60" s="15">
        <f>SUM($G$6:G60)+$D$77</f>
        <v>1890000</v>
      </c>
      <c r="I60" s="45"/>
      <c r="J60" s="4"/>
      <c r="K60" s="5"/>
      <c r="L60" s="8"/>
    </row>
    <row r="61" spans="1:12" ht="22.2" x14ac:dyDescent="0.45">
      <c r="A61" s="43"/>
      <c r="B61" s="11" t="s">
        <v>8</v>
      </c>
      <c r="C61" s="13">
        <v>15000</v>
      </c>
      <c r="D61" s="35">
        <f>SUM($C$6:C61)</f>
        <v>825000</v>
      </c>
      <c r="E61" s="43"/>
      <c r="F61" s="11" t="s">
        <v>8</v>
      </c>
      <c r="G61" s="13">
        <v>15000</v>
      </c>
      <c r="H61" s="15">
        <f>SUM($G$6:G61)+$D$77</f>
        <v>1905000</v>
      </c>
      <c r="I61" s="45"/>
      <c r="J61" s="4"/>
      <c r="K61" s="5"/>
      <c r="L61" s="8"/>
    </row>
    <row r="62" spans="1:12" ht="22.2" x14ac:dyDescent="0.45">
      <c r="A62" s="43"/>
      <c r="B62" s="11" t="s">
        <v>9</v>
      </c>
      <c r="C62" s="13">
        <v>15000</v>
      </c>
      <c r="D62" s="35">
        <f>SUM($C$6:C62)</f>
        <v>840000</v>
      </c>
      <c r="E62" s="43"/>
      <c r="F62" s="11" t="s">
        <v>9</v>
      </c>
      <c r="G62" s="13">
        <v>15000</v>
      </c>
      <c r="H62" s="15">
        <f>SUM($G$6:G62)+$D$77</f>
        <v>1920000</v>
      </c>
      <c r="I62" s="45"/>
      <c r="J62" s="4"/>
      <c r="K62" s="5"/>
      <c r="L62" s="8"/>
    </row>
    <row r="63" spans="1:12" ht="22.2" x14ac:dyDescent="0.45">
      <c r="A63" s="43"/>
      <c r="B63" s="11" t="s">
        <v>10</v>
      </c>
      <c r="C63" s="13">
        <v>15000</v>
      </c>
      <c r="D63" s="35">
        <f>SUM($C$6:C63)</f>
        <v>855000</v>
      </c>
      <c r="E63" s="43"/>
      <c r="F63" s="11" t="s">
        <v>10</v>
      </c>
      <c r="G63" s="13">
        <v>15000</v>
      </c>
      <c r="H63" s="15">
        <f>SUM($G$6:G63)+$D$77</f>
        <v>1935000</v>
      </c>
      <c r="I63" s="45"/>
      <c r="J63" s="4"/>
      <c r="K63" s="5"/>
      <c r="L63" s="8"/>
    </row>
    <row r="64" spans="1:12" ht="22.2" x14ac:dyDescent="0.45">
      <c r="A64" s="43"/>
      <c r="B64" s="11" t="s">
        <v>11</v>
      </c>
      <c r="C64" s="13">
        <v>15000</v>
      </c>
      <c r="D64" s="35">
        <f>SUM($C$6:C64)</f>
        <v>870000</v>
      </c>
      <c r="E64" s="43"/>
      <c r="F64" s="11" t="s">
        <v>11</v>
      </c>
      <c r="G64" s="13">
        <v>15000</v>
      </c>
      <c r="H64" s="15">
        <f>SUM($G$6:G64)+$D$77</f>
        <v>1950000</v>
      </c>
      <c r="I64" s="45"/>
      <c r="J64" s="4"/>
      <c r="K64" s="5"/>
      <c r="L64" s="8"/>
    </row>
    <row r="65" spans="1:12" ht="22.2" x14ac:dyDescent="0.45">
      <c r="A65" s="52"/>
      <c r="B65" s="16" t="s">
        <v>12</v>
      </c>
      <c r="C65" s="17">
        <v>15000</v>
      </c>
      <c r="D65" s="38">
        <f>SUM($C$6:C65)</f>
        <v>885000</v>
      </c>
      <c r="E65" s="52"/>
      <c r="F65" s="16" t="s">
        <v>12</v>
      </c>
      <c r="G65" s="17">
        <v>15000</v>
      </c>
      <c r="H65" s="18">
        <f>SUM($G$6:G65)+$D$77</f>
        <v>1965000</v>
      </c>
      <c r="I65" s="45"/>
      <c r="J65" s="4"/>
      <c r="K65" s="5"/>
      <c r="L65" s="8"/>
    </row>
    <row r="66" spans="1:12" ht="22.2" x14ac:dyDescent="0.45">
      <c r="A66" s="51" t="s">
        <v>31</v>
      </c>
      <c r="B66" s="14" t="s">
        <v>0</v>
      </c>
      <c r="C66" s="31">
        <v>15000</v>
      </c>
      <c r="D66" s="37">
        <f>SUM($C$6:C66)</f>
        <v>900000</v>
      </c>
      <c r="E66" s="51" t="s">
        <v>30</v>
      </c>
      <c r="F66" s="14" t="s">
        <v>0</v>
      </c>
      <c r="G66" s="31">
        <v>15000</v>
      </c>
      <c r="H66" s="32">
        <f>SUM($G$6:G66)+$D$77</f>
        <v>1980000</v>
      </c>
      <c r="I66" s="45"/>
      <c r="J66" s="4"/>
      <c r="K66" s="5"/>
      <c r="L66" s="8"/>
    </row>
    <row r="67" spans="1:12" ht="22.2" x14ac:dyDescent="0.45">
      <c r="A67" s="43"/>
      <c r="B67" s="11" t="s">
        <v>2</v>
      </c>
      <c r="C67" s="13">
        <v>15000</v>
      </c>
      <c r="D67" s="35">
        <f>SUM($C$6:C67)</f>
        <v>915000</v>
      </c>
      <c r="E67" s="43"/>
      <c r="F67" s="11" t="s">
        <v>2</v>
      </c>
      <c r="G67" s="13">
        <v>15000</v>
      </c>
      <c r="H67" s="15">
        <f>SUM($G$6:G67)+$D$77</f>
        <v>1995000</v>
      </c>
      <c r="I67" s="45"/>
      <c r="J67" s="4"/>
      <c r="K67" s="5"/>
      <c r="L67" s="8"/>
    </row>
    <row r="68" spans="1:12" ht="22.2" x14ac:dyDescent="0.45">
      <c r="A68" s="43"/>
      <c r="B68" s="11" t="s">
        <v>3</v>
      </c>
      <c r="C68" s="13">
        <v>15000</v>
      </c>
      <c r="D68" s="35">
        <f>SUM($C$6:C68)</f>
        <v>930000</v>
      </c>
      <c r="E68" s="43"/>
      <c r="F68" s="11" t="s">
        <v>3</v>
      </c>
      <c r="G68" s="13">
        <v>15000</v>
      </c>
      <c r="H68" s="15">
        <f>SUM($G$6:G68)+$D$77</f>
        <v>2010000</v>
      </c>
      <c r="I68" s="45"/>
      <c r="J68" s="4"/>
      <c r="K68" s="5"/>
      <c r="L68" s="8"/>
    </row>
    <row r="69" spans="1:12" ht="22.2" x14ac:dyDescent="0.45">
      <c r="A69" s="43"/>
      <c r="B69" s="11" t="s">
        <v>4</v>
      </c>
      <c r="C69" s="13">
        <v>15000</v>
      </c>
      <c r="D69" s="35">
        <f>SUM($C$6:C69)</f>
        <v>945000</v>
      </c>
      <c r="E69" s="43"/>
      <c r="F69" s="11" t="s">
        <v>4</v>
      </c>
      <c r="G69" s="13">
        <v>15000</v>
      </c>
      <c r="H69" s="15">
        <f>SUM($G$6:G69)+$D$77</f>
        <v>2025000</v>
      </c>
      <c r="I69" s="45"/>
      <c r="J69" s="4"/>
      <c r="K69" s="5"/>
      <c r="L69" s="8"/>
    </row>
    <row r="70" spans="1:12" ht="22.2" x14ac:dyDescent="0.45">
      <c r="A70" s="43"/>
      <c r="B70" s="11" t="s">
        <v>5</v>
      </c>
      <c r="C70" s="13">
        <v>15000</v>
      </c>
      <c r="D70" s="35">
        <f>SUM($C$6:C70)</f>
        <v>960000</v>
      </c>
      <c r="E70" s="43"/>
      <c r="F70" s="11" t="s">
        <v>5</v>
      </c>
      <c r="G70" s="13">
        <v>15000</v>
      </c>
      <c r="H70" s="15">
        <f>SUM($G$6:G70)+$D$77</f>
        <v>2040000</v>
      </c>
      <c r="I70" s="45"/>
      <c r="J70" s="4"/>
      <c r="K70" s="5"/>
      <c r="L70" s="8"/>
    </row>
    <row r="71" spans="1:12" ht="22.2" x14ac:dyDescent="0.45">
      <c r="A71" s="43"/>
      <c r="B71" s="11" t="s">
        <v>6</v>
      </c>
      <c r="C71" s="13">
        <v>15000</v>
      </c>
      <c r="D71" s="35">
        <f>SUM($C$6:C71)</f>
        <v>975000</v>
      </c>
      <c r="E71" s="43"/>
      <c r="F71" s="11" t="s">
        <v>6</v>
      </c>
      <c r="G71" s="13">
        <v>15000</v>
      </c>
      <c r="H71" s="15">
        <f>SUM($G$6:G71)+$D$77</f>
        <v>2055000</v>
      </c>
      <c r="I71" s="45"/>
      <c r="J71" s="4"/>
      <c r="K71" s="5"/>
      <c r="L71" s="8"/>
    </row>
    <row r="72" spans="1:12" ht="22.2" x14ac:dyDescent="0.45">
      <c r="A72" s="43"/>
      <c r="B72" s="11" t="s">
        <v>7</v>
      </c>
      <c r="C72" s="13">
        <v>15000</v>
      </c>
      <c r="D72" s="35">
        <f>SUM($C$6:C72)</f>
        <v>990000</v>
      </c>
      <c r="E72" s="43"/>
      <c r="F72" s="11" t="s">
        <v>7</v>
      </c>
      <c r="G72" s="13">
        <v>15000</v>
      </c>
      <c r="H72" s="15">
        <f>SUM($G$6:G72)+$D$77</f>
        <v>2070000</v>
      </c>
      <c r="I72" s="45"/>
      <c r="J72" s="4"/>
      <c r="K72" s="5"/>
      <c r="L72" s="8"/>
    </row>
    <row r="73" spans="1:12" ht="22.2" x14ac:dyDescent="0.45">
      <c r="A73" s="43"/>
      <c r="B73" s="11" t="s">
        <v>8</v>
      </c>
      <c r="C73" s="13">
        <v>15000</v>
      </c>
      <c r="D73" s="35">
        <f>SUM($C$6:C73)</f>
        <v>1005000</v>
      </c>
      <c r="E73" s="43"/>
      <c r="F73" s="11" t="s">
        <v>8</v>
      </c>
      <c r="G73" s="13">
        <v>15000</v>
      </c>
      <c r="H73" s="15">
        <f>SUM($G$6:G73)+$D$77</f>
        <v>2085000</v>
      </c>
      <c r="I73" s="45"/>
      <c r="J73" s="4"/>
      <c r="K73" s="5"/>
      <c r="L73" s="8"/>
    </row>
    <row r="74" spans="1:12" ht="22.2" x14ac:dyDescent="0.45">
      <c r="A74" s="43"/>
      <c r="B74" s="11" t="s">
        <v>9</v>
      </c>
      <c r="C74" s="13">
        <v>15000</v>
      </c>
      <c r="D74" s="35">
        <f>SUM($C$6:C74)</f>
        <v>1020000</v>
      </c>
      <c r="E74" s="43"/>
      <c r="F74" s="11" t="s">
        <v>9</v>
      </c>
      <c r="G74" s="13">
        <v>15000</v>
      </c>
      <c r="H74" s="15">
        <f>SUM($G$6:G74)+$D$77</f>
        <v>2100000</v>
      </c>
      <c r="I74" s="45"/>
      <c r="J74" s="4"/>
      <c r="K74" s="5"/>
      <c r="L74" s="8"/>
    </row>
    <row r="75" spans="1:12" ht="22.2" x14ac:dyDescent="0.45">
      <c r="A75" s="43"/>
      <c r="B75" s="11" t="s">
        <v>10</v>
      </c>
      <c r="C75" s="13">
        <v>15000</v>
      </c>
      <c r="D75" s="35">
        <f>SUM($C$6:C75)</f>
        <v>1035000</v>
      </c>
      <c r="E75" s="43"/>
      <c r="F75" s="11" t="s">
        <v>10</v>
      </c>
      <c r="G75" s="13">
        <v>15000</v>
      </c>
      <c r="H75" s="15">
        <f>SUM($G$6:G75)+$D$77</f>
        <v>2115000</v>
      </c>
      <c r="I75" s="45"/>
      <c r="J75" s="4"/>
      <c r="K75" s="5"/>
      <c r="L75" s="8"/>
    </row>
    <row r="76" spans="1:12" ht="22.2" x14ac:dyDescent="0.45">
      <c r="A76" s="43"/>
      <c r="B76" s="11" t="s">
        <v>11</v>
      </c>
      <c r="C76" s="13">
        <v>15000</v>
      </c>
      <c r="D76" s="35">
        <f>SUM($C$6:C76)</f>
        <v>1050000</v>
      </c>
      <c r="E76" s="43"/>
      <c r="F76" s="11" t="s">
        <v>11</v>
      </c>
      <c r="G76" s="13">
        <v>15000</v>
      </c>
      <c r="H76" s="15">
        <f>SUM($G$6:G76)+$D$77</f>
        <v>2130000</v>
      </c>
      <c r="I76" s="45"/>
      <c r="J76" s="4"/>
      <c r="K76" s="5"/>
      <c r="L76" s="8"/>
    </row>
    <row r="77" spans="1:12" ht="22.2" x14ac:dyDescent="0.45">
      <c r="A77" s="52"/>
      <c r="B77" s="16" t="s">
        <v>12</v>
      </c>
      <c r="C77" s="17">
        <v>15000</v>
      </c>
      <c r="D77" s="38">
        <f>SUM($C$6:C77)</f>
        <v>1065000</v>
      </c>
      <c r="E77" s="52"/>
      <c r="F77" s="16" t="s">
        <v>12</v>
      </c>
      <c r="G77" s="17">
        <v>15000</v>
      </c>
      <c r="H77" s="18">
        <f>SUM($G$6:G77)+$D$77</f>
        <v>2145000</v>
      </c>
      <c r="I77" s="45"/>
      <c r="J77" s="4"/>
      <c r="K77" s="5"/>
      <c r="L77" s="8"/>
    </row>
  </sheetData>
  <sheetProtection algorithmName="SHA-512" hashValue="AJvQa0hroN6iRrNHp1oPCLO6E64lSDT33seUS39o/jA3YZCzNWX3JAQR7gR/1UCjeCouTp+dBz6+tlFZt6NPOg==" saltValue="HAYChtNeUjH5E1Qr6p+6DA==" spinCount="100000" sheet="1" objects="1" scenarios="1" selectLockedCells="1"/>
  <mergeCells count="24">
    <mergeCell ref="A66:A77"/>
    <mergeCell ref="E66:E77"/>
    <mergeCell ref="I66:I77"/>
    <mergeCell ref="A1:E1"/>
    <mergeCell ref="C2:D2"/>
    <mergeCell ref="C3:D3"/>
    <mergeCell ref="I1:L1"/>
    <mergeCell ref="A42:A53"/>
    <mergeCell ref="E42:E53"/>
    <mergeCell ref="I42:I53"/>
    <mergeCell ref="A54:A65"/>
    <mergeCell ref="E54:E65"/>
    <mergeCell ref="I54:I65"/>
    <mergeCell ref="A18:A29"/>
    <mergeCell ref="E18:E29"/>
    <mergeCell ref="I18:I29"/>
    <mergeCell ref="A30:A41"/>
    <mergeCell ref="E30:E41"/>
    <mergeCell ref="I30:I41"/>
    <mergeCell ref="A2:B2"/>
    <mergeCell ref="A3:B3"/>
    <mergeCell ref="A6:A17"/>
    <mergeCell ref="E6:E17"/>
    <mergeCell ref="I6:I17"/>
  </mergeCells>
  <phoneticPr fontId="2"/>
  <pageMargins left="0.70866141732283472" right="0.11811023622047245" top="0.15748031496062992" bottom="0.11811023622047245" header="3.937007874015748E-2" footer="0.11811023622047245"/>
  <pageSetup paperSize="9" scale="49" orientation="portrait" horizontalDpi="0" verticalDpi="0" r:id="rId1"/>
  <headerFooter scaleWithDoc="0">
    <oddFooter>&amp;R&amp;10Ⓒouchi-jikan.com</oddFooter>
  </headerFooter>
  <ignoredErrors>
    <ignoredError sqref="H7:H77 L7:L5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BF6AB-1F87-4F84-83F6-151BE4E49F63}">
  <dimension ref="A1:L77"/>
  <sheetViews>
    <sheetView view="pageBreakPreview" zoomScale="55" zoomScaleNormal="85" zoomScaleSheetLayoutView="55" workbookViewId="0">
      <selection activeCell="C2" sqref="C2:D2"/>
    </sheetView>
  </sheetViews>
  <sheetFormatPr defaultRowHeight="18" x14ac:dyDescent="0.45"/>
  <cols>
    <col min="1" max="1" width="16.09765625" customWidth="1"/>
    <col min="2" max="2" width="9.5" style="1" customWidth="1"/>
    <col min="3" max="3" width="12.8984375" style="2" customWidth="1"/>
    <col min="4" max="4" width="12.8984375" customWidth="1"/>
    <col min="5" max="5" width="16.09765625" customWidth="1"/>
    <col min="6" max="6" width="9.5" style="1" customWidth="1"/>
    <col min="7" max="7" width="12.8984375" style="2" customWidth="1"/>
    <col min="8" max="8" width="12.8984375" customWidth="1"/>
    <col min="9" max="9" width="16.09765625" customWidth="1"/>
    <col min="10" max="10" width="9.5" style="1" customWidth="1"/>
    <col min="11" max="11" width="12.8984375" style="2" customWidth="1"/>
    <col min="12" max="12" width="12.8984375" customWidth="1"/>
  </cols>
  <sheetData>
    <row r="1" spans="1:12" ht="43.2" customHeight="1" x14ac:dyDescent="0.45">
      <c r="A1" s="47" t="s">
        <v>38</v>
      </c>
      <c r="B1" s="47"/>
      <c r="C1" s="47"/>
      <c r="D1" s="47"/>
      <c r="E1" s="47"/>
      <c r="I1" s="50" t="s">
        <v>35</v>
      </c>
      <c r="J1" s="50"/>
      <c r="K1" s="50"/>
      <c r="L1" s="50"/>
    </row>
    <row r="2" spans="1:12" ht="28.8" x14ac:dyDescent="0.45">
      <c r="A2" s="46" t="s">
        <v>36</v>
      </c>
      <c r="B2" s="46"/>
      <c r="C2" s="48">
        <v>4</v>
      </c>
      <c r="D2" s="48"/>
      <c r="E2" s="39" t="s">
        <v>25</v>
      </c>
      <c r="G2" s="3"/>
      <c r="J2" s="4"/>
      <c r="K2" s="5"/>
      <c r="L2" s="6"/>
    </row>
    <row r="3" spans="1:12" ht="28.8" x14ac:dyDescent="0.45">
      <c r="A3" s="46" t="s">
        <v>37</v>
      </c>
      <c r="B3" s="46"/>
      <c r="C3" s="49">
        <f>SUM($C$6:$C$77,$G$6:$G$77,$K$6:$K$53)</f>
        <v>955000</v>
      </c>
      <c r="D3" s="49"/>
      <c r="E3" s="40" t="s">
        <v>24</v>
      </c>
      <c r="G3" s="3"/>
      <c r="H3" s="10"/>
      <c r="I3" s="9"/>
      <c r="J3" s="4"/>
      <c r="K3" s="5"/>
      <c r="L3" s="6"/>
    </row>
    <row r="4" spans="1:12" ht="12.6" customHeight="1" x14ac:dyDescent="0.45">
      <c r="A4" s="6"/>
      <c r="B4" s="7"/>
      <c r="C4" s="7"/>
      <c r="D4" s="6"/>
      <c r="E4" s="6"/>
      <c r="F4" s="4"/>
      <c r="G4" s="5"/>
      <c r="H4" s="6"/>
      <c r="I4" s="6"/>
      <c r="J4" s="4"/>
      <c r="K4" s="5"/>
      <c r="L4" s="6"/>
    </row>
    <row r="5" spans="1:12" ht="22.2" x14ac:dyDescent="0.45">
      <c r="A5" s="23"/>
      <c r="B5" s="24" t="s">
        <v>23</v>
      </c>
      <c r="C5" s="25" t="s">
        <v>21</v>
      </c>
      <c r="D5" s="33" t="s">
        <v>22</v>
      </c>
      <c r="E5" s="23"/>
      <c r="F5" s="24" t="s">
        <v>23</v>
      </c>
      <c r="G5" s="25" t="s">
        <v>21</v>
      </c>
      <c r="H5" s="26" t="s">
        <v>22</v>
      </c>
      <c r="I5" s="23"/>
      <c r="J5" s="24" t="s">
        <v>23</v>
      </c>
      <c r="K5" s="25" t="s">
        <v>21</v>
      </c>
      <c r="L5" s="26" t="s">
        <v>22</v>
      </c>
    </row>
    <row r="6" spans="1:12" ht="18" customHeight="1" x14ac:dyDescent="0.45">
      <c r="A6" s="42" t="s">
        <v>34</v>
      </c>
      <c r="B6" s="19" t="s">
        <v>1</v>
      </c>
      <c r="C6" s="20" t="s">
        <v>13</v>
      </c>
      <c r="D6" s="34">
        <f>SUM($C$6:C6)</f>
        <v>0</v>
      </c>
      <c r="E6" s="42" t="s">
        <v>26</v>
      </c>
      <c r="F6" s="19" t="s">
        <v>0</v>
      </c>
      <c r="G6" s="31">
        <v>5000</v>
      </c>
      <c r="H6" s="22">
        <f>SUM($G$6:G6)+$D$77</f>
        <v>360000</v>
      </c>
      <c r="I6" s="42" t="s">
        <v>17</v>
      </c>
      <c r="J6" s="19" t="s">
        <v>1</v>
      </c>
      <c r="K6" s="31">
        <v>5000</v>
      </c>
      <c r="L6" s="22">
        <f>SUM($K$6:K6)+$H$77</f>
        <v>720000</v>
      </c>
    </row>
    <row r="7" spans="1:12" ht="19.8" x14ac:dyDescent="0.45">
      <c r="A7" s="43"/>
      <c r="B7" s="11" t="s">
        <v>2</v>
      </c>
      <c r="C7" s="12">
        <f>IF($C$2=4,5000,"-")</f>
        <v>5000</v>
      </c>
      <c r="D7" s="35">
        <f>SUM($C$6:C7)</f>
        <v>5000</v>
      </c>
      <c r="E7" s="43"/>
      <c r="F7" s="11" t="s">
        <v>2</v>
      </c>
      <c r="G7" s="13">
        <v>5000</v>
      </c>
      <c r="H7" s="15">
        <f>SUM($G$6:G7)+$D$77</f>
        <v>365000</v>
      </c>
      <c r="I7" s="43"/>
      <c r="J7" s="11" t="s">
        <v>2</v>
      </c>
      <c r="K7" s="13">
        <v>5000</v>
      </c>
      <c r="L7" s="15">
        <f>SUM($K$6:K7)+$H$77</f>
        <v>725000</v>
      </c>
    </row>
    <row r="8" spans="1:12" ht="19.8" x14ac:dyDescent="0.45">
      <c r="A8" s="43"/>
      <c r="B8" s="11" t="s">
        <v>3</v>
      </c>
      <c r="C8" s="12">
        <f>IF($C$2=4,5000,IF($C$2=5,5000,"-"))</f>
        <v>5000</v>
      </c>
      <c r="D8" s="35">
        <f>SUM($C$6:C8)</f>
        <v>10000</v>
      </c>
      <c r="E8" s="43"/>
      <c r="F8" s="11" t="s">
        <v>3</v>
      </c>
      <c r="G8" s="13">
        <v>5000</v>
      </c>
      <c r="H8" s="15">
        <f>SUM($G$6:G8)+$D$77</f>
        <v>370000</v>
      </c>
      <c r="I8" s="43"/>
      <c r="J8" s="11" t="s">
        <v>3</v>
      </c>
      <c r="K8" s="13">
        <v>5000</v>
      </c>
      <c r="L8" s="15">
        <f>SUM($K$6:K8)+$H$77</f>
        <v>730000</v>
      </c>
    </row>
    <row r="9" spans="1:12" ht="19.8" x14ac:dyDescent="0.45">
      <c r="A9" s="43"/>
      <c r="B9" s="11" t="s">
        <v>4</v>
      </c>
      <c r="C9" s="12">
        <f>IF($C$2=4,5000,IF($C$2=5,5000,IF($C$2=6,5000,"-")))</f>
        <v>5000</v>
      </c>
      <c r="D9" s="35">
        <f>SUM($C$6:C9)</f>
        <v>15000</v>
      </c>
      <c r="E9" s="43"/>
      <c r="F9" s="11" t="s">
        <v>4</v>
      </c>
      <c r="G9" s="13">
        <v>5000</v>
      </c>
      <c r="H9" s="15">
        <f>SUM($G$6:G9)+$D$77</f>
        <v>375000</v>
      </c>
      <c r="I9" s="43"/>
      <c r="J9" s="11" t="s">
        <v>4</v>
      </c>
      <c r="K9" s="13">
        <v>5000</v>
      </c>
      <c r="L9" s="15">
        <f>SUM($K$6:K9)+$H$77</f>
        <v>735000</v>
      </c>
    </row>
    <row r="10" spans="1:12" ht="19.8" x14ac:dyDescent="0.45">
      <c r="A10" s="43"/>
      <c r="B10" s="11" t="s">
        <v>5</v>
      </c>
      <c r="C10" s="12">
        <f>IF($C$2=4,5000,IF($C$2=5,5000,IF($C$2=6,5000,IF($C$2=7,5000,"-"))))</f>
        <v>5000</v>
      </c>
      <c r="D10" s="35">
        <f>SUM($C$6:C10)</f>
        <v>20000</v>
      </c>
      <c r="E10" s="43"/>
      <c r="F10" s="11" t="s">
        <v>5</v>
      </c>
      <c r="G10" s="13">
        <v>5000</v>
      </c>
      <c r="H10" s="15">
        <f>SUM($G$6:G10)+$D$77</f>
        <v>380000</v>
      </c>
      <c r="I10" s="43"/>
      <c r="J10" s="11" t="s">
        <v>5</v>
      </c>
      <c r="K10" s="13">
        <v>5000</v>
      </c>
      <c r="L10" s="15">
        <f>SUM($K$6:K10)+$H$77</f>
        <v>740000</v>
      </c>
    </row>
    <row r="11" spans="1:12" ht="19.8" x14ac:dyDescent="0.45">
      <c r="A11" s="43"/>
      <c r="B11" s="11" t="s">
        <v>6</v>
      </c>
      <c r="C11" s="12">
        <f>IF($C$2=4,5000,IF($C$2=5,5000,IF($C$2=6,5000,IF($C$2=7,5000,IF($C$2=8,5000,"-")))))</f>
        <v>5000</v>
      </c>
      <c r="D11" s="35">
        <f>SUM($C$6:C11)</f>
        <v>25000</v>
      </c>
      <c r="E11" s="43"/>
      <c r="F11" s="11" t="s">
        <v>6</v>
      </c>
      <c r="G11" s="13">
        <v>5000</v>
      </c>
      <c r="H11" s="15">
        <f>SUM($G$6:G11)+$D$77</f>
        <v>385000</v>
      </c>
      <c r="I11" s="43"/>
      <c r="J11" s="11" t="s">
        <v>6</v>
      </c>
      <c r="K11" s="13">
        <v>5000</v>
      </c>
      <c r="L11" s="15">
        <f>SUM($K$6:K11)+$H$77</f>
        <v>745000</v>
      </c>
    </row>
    <row r="12" spans="1:12" ht="19.8" x14ac:dyDescent="0.45">
      <c r="A12" s="43"/>
      <c r="B12" s="11" t="s">
        <v>7</v>
      </c>
      <c r="C12" s="12">
        <f>IF($C$2=4,5000,IF($C$2=5,5000,IF($C$2=6,5000,IF($C$2=7,5000,IF($C$2=8,5000,IF($C$2=9,5000,"-"))))))</f>
        <v>5000</v>
      </c>
      <c r="D12" s="35">
        <f>SUM($C$6:C12)</f>
        <v>30000</v>
      </c>
      <c r="E12" s="43"/>
      <c r="F12" s="11" t="s">
        <v>7</v>
      </c>
      <c r="G12" s="13">
        <v>5000</v>
      </c>
      <c r="H12" s="15">
        <f>SUM($G$6:G12)+$D$77</f>
        <v>390000</v>
      </c>
      <c r="I12" s="43"/>
      <c r="J12" s="11" t="s">
        <v>7</v>
      </c>
      <c r="K12" s="13">
        <v>5000</v>
      </c>
      <c r="L12" s="15">
        <f>SUM($K$6:K12)+$H$77</f>
        <v>750000</v>
      </c>
    </row>
    <row r="13" spans="1:12" ht="19.8" x14ac:dyDescent="0.45">
      <c r="A13" s="43"/>
      <c r="B13" s="11" t="s">
        <v>8</v>
      </c>
      <c r="C13" s="12">
        <f>IF($C$2=4,5000,IF($C$2=5,5000,IF($C$2=6,5000,IF($C$2=7,5000,IF($C$2=8,5000,IF($C$2=9,5000,IF($C$2=10,5000,"-")))))))</f>
        <v>5000</v>
      </c>
      <c r="D13" s="35">
        <f>SUM($C$6:C13)</f>
        <v>35000</v>
      </c>
      <c r="E13" s="43"/>
      <c r="F13" s="11" t="s">
        <v>8</v>
      </c>
      <c r="G13" s="13">
        <v>5000</v>
      </c>
      <c r="H13" s="15">
        <f>SUM($G$6:G13)+$D$77</f>
        <v>395000</v>
      </c>
      <c r="I13" s="43"/>
      <c r="J13" s="11" t="s">
        <v>8</v>
      </c>
      <c r="K13" s="13">
        <v>5000</v>
      </c>
      <c r="L13" s="15">
        <f>SUM($K$6:K13)+$H$77</f>
        <v>755000</v>
      </c>
    </row>
    <row r="14" spans="1:12" ht="19.8" x14ac:dyDescent="0.45">
      <c r="A14" s="43"/>
      <c r="B14" s="11" t="s">
        <v>9</v>
      </c>
      <c r="C14" s="12">
        <f>IF($C$2=4,5000,IF($C$2=5,5000,IF($C$2=6,5000,IF($C$2=7,5000,IF($C$2=8,5000,IF($C$2=9,5000,IF($C$2=10,5000,IF($C$2=11,5000,"-"))))))))</f>
        <v>5000</v>
      </c>
      <c r="D14" s="35">
        <f>SUM($C$6:C14)</f>
        <v>40000</v>
      </c>
      <c r="E14" s="43"/>
      <c r="F14" s="11" t="s">
        <v>9</v>
      </c>
      <c r="G14" s="13">
        <v>5000</v>
      </c>
      <c r="H14" s="15">
        <f>SUM($G$6:G14)+$D$77</f>
        <v>400000</v>
      </c>
      <c r="I14" s="43"/>
      <c r="J14" s="11" t="s">
        <v>9</v>
      </c>
      <c r="K14" s="13">
        <v>5000</v>
      </c>
      <c r="L14" s="15">
        <f>SUM($K$6:K14)+$H$77</f>
        <v>760000</v>
      </c>
    </row>
    <row r="15" spans="1:12" ht="19.8" x14ac:dyDescent="0.45">
      <c r="A15" s="43"/>
      <c r="B15" s="11" t="s">
        <v>10</v>
      </c>
      <c r="C15" s="12">
        <f>IF($C$2=4,5000,IF($C$2=5,5000,IF($C$2=6,5000,IF($C$2=7,5000,IF($C$2=8,5000,IF($C$2=9,5000,IF($C$2=10,5000,IF($C$2=11,5000,IF($C$2=12,5000,"-")))))))))</f>
        <v>5000</v>
      </c>
      <c r="D15" s="35">
        <f>SUM($C$6:C15)</f>
        <v>45000</v>
      </c>
      <c r="E15" s="43"/>
      <c r="F15" s="11" t="s">
        <v>10</v>
      </c>
      <c r="G15" s="13">
        <v>5000</v>
      </c>
      <c r="H15" s="15">
        <f>SUM($G$6:G15)+$D$77</f>
        <v>405000</v>
      </c>
      <c r="I15" s="43"/>
      <c r="J15" s="11" t="s">
        <v>10</v>
      </c>
      <c r="K15" s="13">
        <v>5000</v>
      </c>
      <c r="L15" s="15">
        <f>SUM($K$6:K15)+$H$77</f>
        <v>765000</v>
      </c>
    </row>
    <row r="16" spans="1:12" ht="19.8" x14ac:dyDescent="0.45">
      <c r="A16" s="43"/>
      <c r="B16" s="11" t="s">
        <v>11</v>
      </c>
      <c r="C16" s="12">
        <f>IF($C$2=4,5000,IF($C$2=5,5000,IF($C$2=6,5000,IF($C$2=7,5000,IF($C$2=8,5000,IF($C$2=9,5000,IF($C$2=10,5000,IF($C$2=11,5000,IF($C$2=12,5000,IF($C$2=1,5000,"-"))))))))))</f>
        <v>5000</v>
      </c>
      <c r="D16" s="35">
        <f>SUM($C$6:C16)</f>
        <v>50000</v>
      </c>
      <c r="E16" s="43"/>
      <c r="F16" s="11" t="s">
        <v>11</v>
      </c>
      <c r="G16" s="13">
        <v>5000</v>
      </c>
      <c r="H16" s="15">
        <f>SUM($G$6:G16)+$D$77</f>
        <v>410000</v>
      </c>
      <c r="I16" s="43"/>
      <c r="J16" s="11" t="s">
        <v>11</v>
      </c>
      <c r="K16" s="13">
        <v>5000</v>
      </c>
      <c r="L16" s="15">
        <f>SUM($K$6:K16)+$H$77</f>
        <v>770000</v>
      </c>
    </row>
    <row r="17" spans="1:12" ht="19.8" x14ac:dyDescent="0.45">
      <c r="A17" s="44"/>
      <c r="B17" s="27" t="s">
        <v>12</v>
      </c>
      <c r="C17" s="28">
        <f>IF($C$2=4,5000,IF($C$2=5,5000,IF($C$2=6,5000,IF($C$2=7,5000,IF($C$2=8,5000,IF($C$2=9,5000,IF($C$2=10,5000,IF($C$2=11,5000,IF($C$2=12,5000,IF($C$2=1,5000,IF($C$2=2,5000,"-")))))))))))</f>
        <v>5000</v>
      </c>
      <c r="D17" s="36">
        <f>SUM($C$6:C17)</f>
        <v>55000</v>
      </c>
      <c r="E17" s="44"/>
      <c r="F17" s="27" t="s">
        <v>12</v>
      </c>
      <c r="G17" s="17">
        <v>5000</v>
      </c>
      <c r="H17" s="30">
        <f>SUM($G$6:G17)+$D$77</f>
        <v>415000</v>
      </c>
      <c r="I17" s="44"/>
      <c r="J17" s="27" t="s">
        <v>12</v>
      </c>
      <c r="K17" s="17">
        <v>5000</v>
      </c>
      <c r="L17" s="30">
        <f>SUM($K$6:K17)+$H$77</f>
        <v>775000</v>
      </c>
    </row>
    <row r="18" spans="1:12" ht="18" customHeight="1" x14ac:dyDescent="0.45">
      <c r="A18" s="51" t="s">
        <v>14</v>
      </c>
      <c r="B18" s="14" t="s">
        <v>0</v>
      </c>
      <c r="C18" s="31">
        <v>5000</v>
      </c>
      <c r="D18" s="37">
        <f>SUM($C$6:C18)</f>
        <v>60000</v>
      </c>
      <c r="E18" s="51" t="s">
        <v>27</v>
      </c>
      <c r="F18" s="14" t="s">
        <v>0</v>
      </c>
      <c r="G18" s="31">
        <v>5000</v>
      </c>
      <c r="H18" s="32">
        <f>SUM($G$6:G18)+$D$77</f>
        <v>420000</v>
      </c>
      <c r="I18" s="51" t="s">
        <v>18</v>
      </c>
      <c r="J18" s="14" t="s">
        <v>0</v>
      </c>
      <c r="K18" s="31">
        <v>5000</v>
      </c>
      <c r="L18" s="32">
        <f>SUM($K$6:K18)+$H$77</f>
        <v>780000</v>
      </c>
    </row>
    <row r="19" spans="1:12" ht="19.8" x14ac:dyDescent="0.45">
      <c r="A19" s="43"/>
      <c r="B19" s="11" t="s">
        <v>2</v>
      </c>
      <c r="C19" s="13">
        <v>5000</v>
      </c>
      <c r="D19" s="35">
        <f>SUM($C$6:C19)</f>
        <v>65000</v>
      </c>
      <c r="E19" s="43"/>
      <c r="F19" s="11" t="s">
        <v>2</v>
      </c>
      <c r="G19" s="13">
        <v>5000</v>
      </c>
      <c r="H19" s="15">
        <f>SUM($G$6:G19)+$D$77</f>
        <v>425000</v>
      </c>
      <c r="I19" s="43"/>
      <c r="J19" s="11" t="s">
        <v>2</v>
      </c>
      <c r="K19" s="13">
        <v>5000</v>
      </c>
      <c r="L19" s="15">
        <f>SUM($K$6:K19)+$H$77</f>
        <v>785000</v>
      </c>
    </row>
    <row r="20" spans="1:12" ht="19.8" x14ac:dyDescent="0.45">
      <c r="A20" s="43"/>
      <c r="B20" s="11" t="s">
        <v>3</v>
      </c>
      <c r="C20" s="13">
        <v>5000</v>
      </c>
      <c r="D20" s="35">
        <f>SUM($C$6:C20)</f>
        <v>70000</v>
      </c>
      <c r="E20" s="43"/>
      <c r="F20" s="11" t="s">
        <v>3</v>
      </c>
      <c r="G20" s="13">
        <v>5000</v>
      </c>
      <c r="H20" s="15">
        <f>SUM($G$6:G20)+$D$77</f>
        <v>430000</v>
      </c>
      <c r="I20" s="43"/>
      <c r="J20" s="11" t="s">
        <v>3</v>
      </c>
      <c r="K20" s="13">
        <v>5000</v>
      </c>
      <c r="L20" s="15">
        <f>SUM($K$6:K20)+$H$77</f>
        <v>790000</v>
      </c>
    </row>
    <row r="21" spans="1:12" ht="19.8" x14ac:dyDescent="0.45">
      <c r="A21" s="43"/>
      <c r="B21" s="11" t="s">
        <v>4</v>
      </c>
      <c r="C21" s="13">
        <v>5000</v>
      </c>
      <c r="D21" s="35">
        <f>SUM($C$6:C21)</f>
        <v>75000</v>
      </c>
      <c r="E21" s="43"/>
      <c r="F21" s="11" t="s">
        <v>4</v>
      </c>
      <c r="G21" s="13">
        <v>5000</v>
      </c>
      <c r="H21" s="15">
        <f>SUM($G$6:G21)+$D$77</f>
        <v>435000</v>
      </c>
      <c r="I21" s="43"/>
      <c r="J21" s="11" t="s">
        <v>4</v>
      </c>
      <c r="K21" s="13">
        <v>5000</v>
      </c>
      <c r="L21" s="15">
        <f>SUM($K$6:K21)+$H$77</f>
        <v>795000</v>
      </c>
    </row>
    <row r="22" spans="1:12" ht="19.8" x14ac:dyDescent="0.45">
      <c r="A22" s="43"/>
      <c r="B22" s="11" t="s">
        <v>5</v>
      </c>
      <c r="C22" s="13">
        <v>5000</v>
      </c>
      <c r="D22" s="35">
        <f>SUM($C$6:C22)</f>
        <v>80000</v>
      </c>
      <c r="E22" s="43"/>
      <c r="F22" s="11" t="s">
        <v>5</v>
      </c>
      <c r="G22" s="13">
        <v>5000</v>
      </c>
      <c r="H22" s="15">
        <f>SUM($G$6:G22)+$D$77</f>
        <v>440000</v>
      </c>
      <c r="I22" s="43"/>
      <c r="J22" s="11" t="s">
        <v>5</v>
      </c>
      <c r="K22" s="13">
        <v>5000</v>
      </c>
      <c r="L22" s="15">
        <f>SUM($K$6:K22)+$H$77</f>
        <v>800000</v>
      </c>
    </row>
    <row r="23" spans="1:12" ht="19.8" x14ac:dyDescent="0.45">
      <c r="A23" s="43"/>
      <c r="B23" s="11" t="s">
        <v>6</v>
      </c>
      <c r="C23" s="13">
        <v>5000</v>
      </c>
      <c r="D23" s="35">
        <f>SUM($C$6:C23)</f>
        <v>85000</v>
      </c>
      <c r="E23" s="43"/>
      <c r="F23" s="11" t="s">
        <v>6</v>
      </c>
      <c r="G23" s="13">
        <v>5000</v>
      </c>
      <c r="H23" s="15">
        <f>SUM($G$6:G23)+$D$77</f>
        <v>445000</v>
      </c>
      <c r="I23" s="43"/>
      <c r="J23" s="11" t="s">
        <v>6</v>
      </c>
      <c r="K23" s="13">
        <v>5000</v>
      </c>
      <c r="L23" s="15">
        <f>SUM($K$6:K23)+$H$77</f>
        <v>805000</v>
      </c>
    </row>
    <row r="24" spans="1:12" ht="19.8" x14ac:dyDescent="0.45">
      <c r="A24" s="43"/>
      <c r="B24" s="11" t="s">
        <v>7</v>
      </c>
      <c r="C24" s="13">
        <v>5000</v>
      </c>
      <c r="D24" s="35">
        <f>SUM($C$6:C24)</f>
        <v>90000</v>
      </c>
      <c r="E24" s="43"/>
      <c r="F24" s="11" t="s">
        <v>7</v>
      </c>
      <c r="G24" s="13">
        <v>5000</v>
      </c>
      <c r="H24" s="15">
        <f>SUM($G$6:G24)+$D$77</f>
        <v>450000</v>
      </c>
      <c r="I24" s="43"/>
      <c r="J24" s="11" t="s">
        <v>7</v>
      </c>
      <c r="K24" s="13">
        <v>5000</v>
      </c>
      <c r="L24" s="15">
        <f>SUM($K$6:K24)+$H$77</f>
        <v>810000</v>
      </c>
    </row>
    <row r="25" spans="1:12" ht="19.8" x14ac:dyDescent="0.45">
      <c r="A25" s="43"/>
      <c r="B25" s="11" t="s">
        <v>8</v>
      </c>
      <c r="C25" s="13">
        <v>5000</v>
      </c>
      <c r="D25" s="35">
        <f>SUM($C$6:C25)</f>
        <v>95000</v>
      </c>
      <c r="E25" s="43"/>
      <c r="F25" s="11" t="s">
        <v>8</v>
      </c>
      <c r="G25" s="13">
        <v>5000</v>
      </c>
      <c r="H25" s="15">
        <f>SUM($G$6:G25)+$D$77</f>
        <v>455000</v>
      </c>
      <c r="I25" s="43"/>
      <c r="J25" s="11" t="s">
        <v>8</v>
      </c>
      <c r="K25" s="13">
        <v>5000</v>
      </c>
      <c r="L25" s="15">
        <f>SUM($K$6:K25)+$H$77</f>
        <v>815000</v>
      </c>
    </row>
    <row r="26" spans="1:12" ht="19.8" x14ac:dyDescent="0.45">
      <c r="A26" s="43"/>
      <c r="B26" s="11" t="s">
        <v>9</v>
      </c>
      <c r="C26" s="13">
        <v>5000</v>
      </c>
      <c r="D26" s="35">
        <f>SUM($C$6:C26)</f>
        <v>100000</v>
      </c>
      <c r="E26" s="43"/>
      <c r="F26" s="11" t="s">
        <v>9</v>
      </c>
      <c r="G26" s="13">
        <v>5000</v>
      </c>
      <c r="H26" s="15">
        <f>SUM($G$6:G26)+$D$77</f>
        <v>460000</v>
      </c>
      <c r="I26" s="43"/>
      <c r="J26" s="11" t="s">
        <v>9</v>
      </c>
      <c r="K26" s="13">
        <v>5000</v>
      </c>
      <c r="L26" s="15">
        <f>SUM($K$6:K26)+$H$77</f>
        <v>820000</v>
      </c>
    </row>
    <row r="27" spans="1:12" ht="19.8" x14ac:dyDescent="0.45">
      <c r="A27" s="43"/>
      <c r="B27" s="11" t="s">
        <v>10</v>
      </c>
      <c r="C27" s="13">
        <v>5000</v>
      </c>
      <c r="D27" s="35">
        <f>SUM($C$6:C27)</f>
        <v>105000</v>
      </c>
      <c r="E27" s="43"/>
      <c r="F27" s="11" t="s">
        <v>10</v>
      </c>
      <c r="G27" s="13">
        <v>5000</v>
      </c>
      <c r="H27" s="15">
        <f>SUM($G$6:G27)+$D$77</f>
        <v>465000</v>
      </c>
      <c r="I27" s="43"/>
      <c r="J27" s="11" t="s">
        <v>10</v>
      </c>
      <c r="K27" s="13">
        <v>5000</v>
      </c>
      <c r="L27" s="15">
        <f>SUM($K$6:K27)+$H$77</f>
        <v>825000</v>
      </c>
    </row>
    <row r="28" spans="1:12" ht="19.8" x14ac:dyDescent="0.45">
      <c r="A28" s="43"/>
      <c r="B28" s="11" t="s">
        <v>11</v>
      </c>
      <c r="C28" s="13">
        <v>5000</v>
      </c>
      <c r="D28" s="35">
        <f>SUM($C$6:C28)</f>
        <v>110000</v>
      </c>
      <c r="E28" s="43"/>
      <c r="F28" s="11" t="s">
        <v>11</v>
      </c>
      <c r="G28" s="13">
        <v>5000</v>
      </c>
      <c r="H28" s="15">
        <f>SUM($G$6:G28)+$D$77</f>
        <v>470000</v>
      </c>
      <c r="I28" s="43"/>
      <c r="J28" s="11" t="s">
        <v>11</v>
      </c>
      <c r="K28" s="13">
        <v>5000</v>
      </c>
      <c r="L28" s="15">
        <f>SUM($K$6:K28)+$H$77</f>
        <v>830000</v>
      </c>
    </row>
    <row r="29" spans="1:12" ht="19.8" x14ac:dyDescent="0.45">
      <c r="A29" s="52"/>
      <c r="B29" s="16" t="s">
        <v>12</v>
      </c>
      <c r="C29" s="17">
        <v>5000</v>
      </c>
      <c r="D29" s="38">
        <f>SUM($C$6:C29)</f>
        <v>115000</v>
      </c>
      <c r="E29" s="52"/>
      <c r="F29" s="16" t="s">
        <v>12</v>
      </c>
      <c r="G29" s="17">
        <v>5000</v>
      </c>
      <c r="H29" s="18">
        <f>SUM($G$6:G29)+$D$77</f>
        <v>475000</v>
      </c>
      <c r="I29" s="52"/>
      <c r="J29" s="16" t="s">
        <v>12</v>
      </c>
      <c r="K29" s="17">
        <v>5000</v>
      </c>
      <c r="L29" s="18">
        <f>SUM($K$6:K29)+$H$77</f>
        <v>835000</v>
      </c>
    </row>
    <row r="30" spans="1:12" ht="18" customHeight="1" x14ac:dyDescent="0.45">
      <c r="A30" s="42" t="s">
        <v>15</v>
      </c>
      <c r="B30" s="19" t="s">
        <v>0</v>
      </c>
      <c r="C30" s="31">
        <v>5000</v>
      </c>
      <c r="D30" s="34">
        <f>SUM($C$6:C30)</f>
        <v>120000</v>
      </c>
      <c r="E30" s="42" t="s">
        <v>32</v>
      </c>
      <c r="F30" s="19" t="s">
        <v>1</v>
      </c>
      <c r="G30" s="31">
        <v>5000</v>
      </c>
      <c r="H30" s="22">
        <f>SUM($G$6:G30)+$D$77</f>
        <v>480000</v>
      </c>
      <c r="I30" s="42" t="s">
        <v>19</v>
      </c>
      <c r="J30" s="19" t="s">
        <v>0</v>
      </c>
      <c r="K30" s="31">
        <v>5000</v>
      </c>
      <c r="L30" s="22">
        <f>SUM($K$6:K30)+$H$77</f>
        <v>840000</v>
      </c>
    </row>
    <row r="31" spans="1:12" ht="19.8" x14ac:dyDescent="0.45">
      <c r="A31" s="43"/>
      <c r="B31" s="11" t="s">
        <v>2</v>
      </c>
      <c r="C31" s="13">
        <v>5000</v>
      </c>
      <c r="D31" s="35">
        <f>SUM($C$6:C31)</f>
        <v>125000</v>
      </c>
      <c r="E31" s="43"/>
      <c r="F31" s="11" t="s">
        <v>2</v>
      </c>
      <c r="G31" s="13">
        <v>5000</v>
      </c>
      <c r="H31" s="15">
        <f>SUM($G$6:G31)+$D$77</f>
        <v>485000</v>
      </c>
      <c r="I31" s="43"/>
      <c r="J31" s="11" t="s">
        <v>2</v>
      </c>
      <c r="K31" s="13">
        <v>5000</v>
      </c>
      <c r="L31" s="15">
        <f>SUM($K$6:K31)+$H$77</f>
        <v>845000</v>
      </c>
    </row>
    <row r="32" spans="1:12" ht="19.8" x14ac:dyDescent="0.45">
      <c r="A32" s="43"/>
      <c r="B32" s="11" t="s">
        <v>3</v>
      </c>
      <c r="C32" s="13">
        <v>5000</v>
      </c>
      <c r="D32" s="35">
        <f>SUM($C$6:C32)</f>
        <v>130000</v>
      </c>
      <c r="E32" s="43"/>
      <c r="F32" s="11" t="s">
        <v>3</v>
      </c>
      <c r="G32" s="13">
        <v>5000</v>
      </c>
      <c r="H32" s="15">
        <f>SUM($G$6:G32)+$D$77</f>
        <v>490000</v>
      </c>
      <c r="I32" s="43"/>
      <c r="J32" s="11" t="s">
        <v>3</v>
      </c>
      <c r="K32" s="13">
        <v>5000</v>
      </c>
      <c r="L32" s="15">
        <f>SUM($K$6:K32)+$H$77</f>
        <v>850000</v>
      </c>
    </row>
    <row r="33" spans="1:12" ht="19.8" x14ac:dyDescent="0.45">
      <c r="A33" s="43"/>
      <c r="B33" s="11" t="s">
        <v>4</v>
      </c>
      <c r="C33" s="13">
        <v>5000</v>
      </c>
      <c r="D33" s="35">
        <f>SUM($C$6:C33)</f>
        <v>135000</v>
      </c>
      <c r="E33" s="43"/>
      <c r="F33" s="11" t="s">
        <v>4</v>
      </c>
      <c r="G33" s="13">
        <v>5000</v>
      </c>
      <c r="H33" s="15">
        <f>SUM($G$6:G33)+$D$77</f>
        <v>495000</v>
      </c>
      <c r="I33" s="43"/>
      <c r="J33" s="11" t="s">
        <v>4</v>
      </c>
      <c r="K33" s="13">
        <v>5000</v>
      </c>
      <c r="L33" s="15">
        <f>SUM($K$6:K33)+$H$77</f>
        <v>855000</v>
      </c>
    </row>
    <row r="34" spans="1:12" ht="19.8" x14ac:dyDescent="0.45">
      <c r="A34" s="43"/>
      <c r="B34" s="11" t="s">
        <v>5</v>
      </c>
      <c r="C34" s="13">
        <v>5000</v>
      </c>
      <c r="D34" s="35">
        <f>SUM($C$6:C34)</f>
        <v>140000</v>
      </c>
      <c r="E34" s="43"/>
      <c r="F34" s="11" t="s">
        <v>5</v>
      </c>
      <c r="G34" s="13">
        <v>5000</v>
      </c>
      <c r="H34" s="15">
        <f>SUM($G$6:G34)+$D$77</f>
        <v>500000</v>
      </c>
      <c r="I34" s="43"/>
      <c r="J34" s="11" t="s">
        <v>5</v>
      </c>
      <c r="K34" s="13">
        <v>5000</v>
      </c>
      <c r="L34" s="15">
        <f>SUM($K$6:K34)+$H$77</f>
        <v>860000</v>
      </c>
    </row>
    <row r="35" spans="1:12" ht="19.8" x14ac:dyDescent="0.45">
      <c r="A35" s="43"/>
      <c r="B35" s="11" t="s">
        <v>6</v>
      </c>
      <c r="C35" s="13">
        <v>5000</v>
      </c>
      <c r="D35" s="35">
        <f>SUM($C$6:C35)</f>
        <v>145000</v>
      </c>
      <c r="E35" s="43"/>
      <c r="F35" s="11" t="s">
        <v>6</v>
      </c>
      <c r="G35" s="13">
        <v>5000</v>
      </c>
      <c r="H35" s="15">
        <f>SUM($G$6:G35)+$D$77</f>
        <v>505000</v>
      </c>
      <c r="I35" s="43"/>
      <c r="J35" s="11" t="s">
        <v>6</v>
      </c>
      <c r="K35" s="13">
        <v>5000</v>
      </c>
      <c r="L35" s="15">
        <f>SUM($K$6:K35)+$H$77</f>
        <v>865000</v>
      </c>
    </row>
    <row r="36" spans="1:12" ht="19.8" x14ac:dyDescent="0.45">
      <c r="A36" s="43"/>
      <c r="B36" s="11" t="s">
        <v>7</v>
      </c>
      <c r="C36" s="13">
        <v>5000</v>
      </c>
      <c r="D36" s="35">
        <f>SUM($C$6:C36)</f>
        <v>150000</v>
      </c>
      <c r="E36" s="43"/>
      <c r="F36" s="11" t="s">
        <v>7</v>
      </c>
      <c r="G36" s="13">
        <v>5000</v>
      </c>
      <c r="H36" s="15">
        <f>SUM($G$6:G36)+$D$77</f>
        <v>510000</v>
      </c>
      <c r="I36" s="43"/>
      <c r="J36" s="11" t="s">
        <v>7</v>
      </c>
      <c r="K36" s="13">
        <v>5000</v>
      </c>
      <c r="L36" s="15">
        <f>SUM($K$6:K36)+$H$77</f>
        <v>870000</v>
      </c>
    </row>
    <row r="37" spans="1:12" ht="19.8" x14ac:dyDescent="0.45">
      <c r="A37" s="43"/>
      <c r="B37" s="11" t="s">
        <v>8</v>
      </c>
      <c r="C37" s="13">
        <v>5000</v>
      </c>
      <c r="D37" s="35">
        <f>SUM($C$6:C37)</f>
        <v>155000</v>
      </c>
      <c r="E37" s="43"/>
      <c r="F37" s="11" t="s">
        <v>8</v>
      </c>
      <c r="G37" s="13">
        <v>5000</v>
      </c>
      <c r="H37" s="15">
        <f>SUM($G$6:G37)+$D$77</f>
        <v>515000</v>
      </c>
      <c r="I37" s="43"/>
      <c r="J37" s="11" t="s">
        <v>8</v>
      </c>
      <c r="K37" s="13">
        <v>5000</v>
      </c>
      <c r="L37" s="15">
        <f>SUM($K$6:K37)+$H$77</f>
        <v>875000</v>
      </c>
    </row>
    <row r="38" spans="1:12" ht="19.8" x14ac:dyDescent="0.45">
      <c r="A38" s="43"/>
      <c r="B38" s="11" t="s">
        <v>9</v>
      </c>
      <c r="C38" s="13">
        <v>5000</v>
      </c>
      <c r="D38" s="35">
        <f>SUM($C$6:C38)</f>
        <v>160000</v>
      </c>
      <c r="E38" s="43"/>
      <c r="F38" s="11" t="s">
        <v>9</v>
      </c>
      <c r="G38" s="13">
        <v>5000</v>
      </c>
      <c r="H38" s="15">
        <f>SUM($G$6:G38)+$D$77</f>
        <v>520000</v>
      </c>
      <c r="I38" s="43"/>
      <c r="J38" s="11" t="s">
        <v>9</v>
      </c>
      <c r="K38" s="13">
        <v>5000</v>
      </c>
      <c r="L38" s="15">
        <f>SUM($K$6:K38)+$H$77</f>
        <v>880000</v>
      </c>
    </row>
    <row r="39" spans="1:12" ht="19.8" x14ac:dyDescent="0.45">
      <c r="A39" s="43"/>
      <c r="B39" s="11" t="s">
        <v>10</v>
      </c>
      <c r="C39" s="13">
        <v>5000</v>
      </c>
      <c r="D39" s="35">
        <f>SUM($C$6:C39)</f>
        <v>165000</v>
      </c>
      <c r="E39" s="43"/>
      <c r="F39" s="11" t="s">
        <v>10</v>
      </c>
      <c r="G39" s="13">
        <v>5000</v>
      </c>
      <c r="H39" s="15">
        <f>SUM($G$6:G39)+$D$77</f>
        <v>525000</v>
      </c>
      <c r="I39" s="43"/>
      <c r="J39" s="11" t="s">
        <v>10</v>
      </c>
      <c r="K39" s="13">
        <v>5000</v>
      </c>
      <c r="L39" s="15">
        <f>SUM($K$6:K39)+$H$77</f>
        <v>885000</v>
      </c>
    </row>
    <row r="40" spans="1:12" ht="19.8" x14ac:dyDescent="0.45">
      <c r="A40" s="43"/>
      <c r="B40" s="11" t="s">
        <v>11</v>
      </c>
      <c r="C40" s="13">
        <v>5000</v>
      </c>
      <c r="D40" s="35">
        <f>SUM($C$6:C40)</f>
        <v>170000</v>
      </c>
      <c r="E40" s="43"/>
      <c r="F40" s="11" t="s">
        <v>11</v>
      </c>
      <c r="G40" s="13">
        <v>5000</v>
      </c>
      <c r="H40" s="15">
        <f>SUM($G$6:G40)+$D$77</f>
        <v>530000</v>
      </c>
      <c r="I40" s="43"/>
      <c r="J40" s="11" t="s">
        <v>11</v>
      </c>
      <c r="K40" s="13">
        <v>5000</v>
      </c>
      <c r="L40" s="15">
        <f>SUM($K$6:K40)+$H$77</f>
        <v>890000</v>
      </c>
    </row>
    <row r="41" spans="1:12" ht="19.8" x14ac:dyDescent="0.45">
      <c r="A41" s="44"/>
      <c r="B41" s="27" t="s">
        <v>12</v>
      </c>
      <c r="C41" s="17">
        <v>5000</v>
      </c>
      <c r="D41" s="36">
        <f>SUM($C$6:C41)</f>
        <v>175000</v>
      </c>
      <c r="E41" s="44"/>
      <c r="F41" s="27" t="s">
        <v>12</v>
      </c>
      <c r="G41" s="17">
        <v>5000</v>
      </c>
      <c r="H41" s="30">
        <f>SUM($G$6:G41)+$D$77</f>
        <v>535000</v>
      </c>
      <c r="I41" s="44"/>
      <c r="J41" s="27" t="s">
        <v>12</v>
      </c>
      <c r="K41" s="17">
        <v>5000</v>
      </c>
      <c r="L41" s="30">
        <f>SUM($K$6:K41)+$H$77</f>
        <v>895000</v>
      </c>
    </row>
    <row r="42" spans="1:12" ht="18" customHeight="1" x14ac:dyDescent="0.45">
      <c r="A42" s="51" t="s">
        <v>16</v>
      </c>
      <c r="B42" s="14" t="s">
        <v>0</v>
      </c>
      <c r="C42" s="31">
        <v>5000</v>
      </c>
      <c r="D42" s="37">
        <f>SUM($C$6:C42)</f>
        <v>180000</v>
      </c>
      <c r="E42" s="51" t="s">
        <v>28</v>
      </c>
      <c r="F42" s="14" t="s">
        <v>0</v>
      </c>
      <c r="G42" s="31">
        <v>5000</v>
      </c>
      <c r="H42" s="32">
        <f>SUM($G$6:G42)+$D$77</f>
        <v>540000</v>
      </c>
      <c r="I42" s="51" t="s">
        <v>20</v>
      </c>
      <c r="J42" s="14" t="s">
        <v>0</v>
      </c>
      <c r="K42" s="31">
        <v>5000</v>
      </c>
      <c r="L42" s="32">
        <f>SUM($K$6:K42)+$H$77</f>
        <v>900000</v>
      </c>
    </row>
    <row r="43" spans="1:12" ht="19.8" x14ac:dyDescent="0.45">
      <c r="A43" s="43"/>
      <c r="B43" s="11" t="s">
        <v>2</v>
      </c>
      <c r="C43" s="13">
        <v>5000</v>
      </c>
      <c r="D43" s="35">
        <f>SUM($C$6:C43)</f>
        <v>185000</v>
      </c>
      <c r="E43" s="43"/>
      <c r="F43" s="11" t="s">
        <v>2</v>
      </c>
      <c r="G43" s="13">
        <v>5000</v>
      </c>
      <c r="H43" s="15">
        <f>SUM($G$6:G43)+$D$77</f>
        <v>545000</v>
      </c>
      <c r="I43" s="43"/>
      <c r="J43" s="11" t="s">
        <v>2</v>
      </c>
      <c r="K43" s="13">
        <v>5000</v>
      </c>
      <c r="L43" s="15">
        <f>SUM($K$6:K43)+$H$77</f>
        <v>905000</v>
      </c>
    </row>
    <row r="44" spans="1:12" ht="19.8" x14ac:dyDescent="0.45">
      <c r="A44" s="43"/>
      <c r="B44" s="11" t="s">
        <v>3</v>
      </c>
      <c r="C44" s="13">
        <v>5000</v>
      </c>
      <c r="D44" s="35">
        <f>SUM($C$6:C44)</f>
        <v>190000</v>
      </c>
      <c r="E44" s="43"/>
      <c r="F44" s="11" t="s">
        <v>3</v>
      </c>
      <c r="G44" s="13">
        <v>5000</v>
      </c>
      <c r="H44" s="15">
        <f>SUM($G$6:G44)+$D$77</f>
        <v>550000</v>
      </c>
      <c r="I44" s="43"/>
      <c r="J44" s="11" t="s">
        <v>3</v>
      </c>
      <c r="K44" s="13">
        <v>5000</v>
      </c>
      <c r="L44" s="15">
        <f>SUM($K$6:K44)+$H$77</f>
        <v>910000</v>
      </c>
    </row>
    <row r="45" spans="1:12" ht="19.8" x14ac:dyDescent="0.45">
      <c r="A45" s="43"/>
      <c r="B45" s="11" t="s">
        <v>4</v>
      </c>
      <c r="C45" s="13">
        <v>5000</v>
      </c>
      <c r="D45" s="35">
        <f>SUM($C$6:C45)</f>
        <v>195000</v>
      </c>
      <c r="E45" s="43"/>
      <c r="F45" s="11" t="s">
        <v>4</v>
      </c>
      <c r="G45" s="13">
        <v>5000</v>
      </c>
      <c r="H45" s="15">
        <f>SUM($G$6:G45)+$D$77</f>
        <v>555000</v>
      </c>
      <c r="I45" s="43"/>
      <c r="J45" s="11" t="s">
        <v>4</v>
      </c>
      <c r="K45" s="13">
        <v>5000</v>
      </c>
      <c r="L45" s="15">
        <f>SUM($K$6:K45)+$H$77</f>
        <v>915000</v>
      </c>
    </row>
    <row r="46" spans="1:12" ht="19.8" x14ac:dyDescent="0.45">
      <c r="A46" s="43"/>
      <c r="B46" s="11" t="s">
        <v>5</v>
      </c>
      <c r="C46" s="13">
        <v>5000</v>
      </c>
      <c r="D46" s="35">
        <f>SUM($C$6:C46)</f>
        <v>200000</v>
      </c>
      <c r="E46" s="43"/>
      <c r="F46" s="11" t="s">
        <v>5</v>
      </c>
      <c r="G46" s="13">
        <v>5000</v>
      </c>
      <c r="H46" s="15">
        <f>SUM($G$6:G46)+$D$77</f>
        <v>560000</v>
      </c>
      <c r="I46" s="43"/>
      <c r="J46" s="11" t="s">
        <v>5</v>
      </c>
      <c r="K46" s="13">
        <v>5000</v>
      </c>
      <c r="L46" s="15">
        <f>SUM($K$6:K46)+$H$77</f>
        <v>920000</v>
      </c>
    </row>
    <row r="47" spans="1:12" ht="19.8" x14ac:dyDescent="0.45">
      <c r="A47" s="43"/>
      <c r="B47" s="11" t="s">
        <v>6</v>
      </c>
      <c r="C47" s="13">
        <v>5000</v>
      </c>
      <c r="D47" s="35">
        <f>SUM($C$6:C47)</f>
        <v>205000</v>
      </c>
      <c r="E47" s="43"/>
      <c r="F47" s="11" t="s">
        <v>6</v>
      </c>
      <c r="G47" s="13">
        <v>5000</v>
      </c>
      <c r="H47" s="15">
        <f>SUM($G$6:G47)+$D$77</f>
        <v>565000</v>
      </c>
      <c r="I47" s="43"/>
      <c r="J47" s="11" t="s">
        <v>6</v>
      </c>
      <c r="K47" s="13">
        <v>5000</v>
      </c>
      <c r="L47" s="15">
        <f>SUM($K$6:K47)+$H$77</f>
        <v>925000</v>
      </c>
    </row>
    <row r="48" spans="1:12" ht="19.8" x14ac:dyDescent="0.45">
      <c r="A48" s="43"/>
      <c r="B48" s="11" t="s">
        <v>7</v>
      </c>
      <c r="C48" s="13">
        <v>5000</v>
      </c>
      <c r="D48" s="35">
        <f>SUM($C$6:C48)</f>
        <v>210000</v>
      </c>
      <c r="E48" s="43"/>
      <c r="F48" s="11" t="s">
        <v>7</v>
      </c>
      <c r="G48" s="13">
        <v>5000</v>
      </c>
      <c r="H48" s="15">
        <f>SUM($G$6:G48)+$D$77</f>
        <v>570000</v>
      </c>
      <c r="I48" s="43"/>
      <c r="J48" s="11" t="s">
        <v>7</v>
      </c>
      <c r="K48" s="13">
        <v>5000</v>
      </c>
      <c r="L48" s="15">
        <f>SUM($K$6:K48)+$H$77</f>
        <v>930000</v>
      </c>
    </row>
    <row r="49" spans="1:12" ht="19.8" x14ac:dyDescent="0.45">
      <c r="A49" s="43"/>
      <c r="B49" s="11" t="s">
        <v>8</v>
      </c>
      <c r="C49" s="13">
        <v>5000</v>
      </c>
      <c r="D49" s="35">
        <f>SUM($C$6:C49)</f>
        <v>215000</v>
      </c>
      <c r="E49" s="43"/>
      <c r="F49" s="11" t="s">
        <v>8</v>
      </c>
      <c r="G49" s="13">
        <v>5000</v>
      </c>
      <c r="H49" s="15">
        <f>SUM($G$6:G49)+$D$77</f>
        <v>575000</v>
      </c>
      <c r="I49" s="43"/>
      <c r="J49" s="11" t="s">
        <v>8</v>
      </c>
      <c r="K49" s="13">
        <v>5000</v>
      </c>
      <c r="L49" s="15">
        <f>SUM($K$6:K49)+$H$77</f>
        <v>935000</v>
      </c>
    </row>
    <row r="50" spans="1:12" ht="19.8" x14ac:dyDescent="0.45">
      <c r="A50" s="43"/>
      <c r="B50" s="11" t="s">
        <v>9</v>
      </c>
      <c r="C50" s="13">
        <v>5000</v>
      </c>
      <c r="D50" s="35">
        <f>SUM($C$6:C50)</f>
        <v>220000</v>
      </c>
      <c r="E50" s="43"/>
      <c r="F50" s="11" t="s">
        <v>9</v>
      </c>
      <c r="G50" s="13">
        <v>5000</v>
      </c>
      <c r="H50" s="15">
        <f>SUM($G$6:G50)+$D$77</f>
        <v>580000</v>
      </c>
      <c r="I50" s="43"/>
      <c r="J50" s="11" t="s">
        <v>9</v>
      </c>
      <c r="K50" s="13">
        <v>5000</v>
      </c>
      <c r="L50" s="15">
        <f>SUM($K$6:K50)+$H$77</f>
        <v>940000</v>
      </c>
    </row>
    <row r="51" spans="1:12" ht="19.8" x14ac:dyDescent="0.45">
      <c r="A51" s="43"/>
      <c r="B51" s="11" t="s">
        <v>10</v>
      </c>
      <c r="C51" s="13">
        <v>5000</v>
      </c>
      <c r="D51" s="35">
        <f>SUM($C$6:C51)</f>
        <v>225000</v>
      </c>
      <c r="E51" s="43"/>
      <c r="F51" s="11" t="s">
        <v>10</v>
      </c>
      <c r="G51" s="13">
        <v>5000</v>
      </c>
      <c r="H51" s="15">
        <f>SUM($G$6:G51)+$D$77</f>
        <v>585000</v>
      </c>
      <c r="I51" s="43"/>
      <c r="J51" s="11" t="s">
        <v>10</v>
      </c>
      <c r="K51" s="13">
        <v>5000</v>
      </c>
      <c r="L51" s="15">
        <f>SUM($K$6:K51)+$H$77</f>
        <v>945000</v>
      </c>
    </row>
    <row r="52" spans="1:12" ht="19.8" x14ac:dyDescent="0.45">
      <c r="A52" s="43"/>
      <c r="B52" s="11" t="s">
        <v>11</v>
      </c>
      <c r="C52" s="13">
        <v>5000</v>
      </c>
      <c r="D52" s="35">
        <f>SUM($C$6:C52)</f>
        <v>230000</v>
      </c>
      <c r="E52" s="43"/>
      <c r="F52" s="11" t="s">
        <v>11</v>
      </c>
      <c r="G52" s="13">
        <v>5000</v>
      </c>
      <c r="H52" s="15">
        <f>SUM($G$6:G52)+$D$77</f>
        <v>590000</v>
      </c>
      <c r="I52" s="43"/>
      <c r="J52" s="11" t="s">
        <v>11</v>
      </c>
      <c r="K52" s="13">
        <v>5000</v>
      </c>
      <c r="L52" s="15">
        <f>SUM($K$6:K52)+$H$77</f>
        <v>950000</v>
      </c>
    </row>
    <row r="53" spans="1:12" ht="19.8" x14ac:dyDescent="0.45">
      <c r="A53" s="52"/>
      <c r="B53" s="16" t="s">
        <v>12</v>
      </c>
      <c r="C53" s="17">
        <v>5000</v>
      </c>
      <c r="D53" s="38">
        <f>SUM($C$6:C53)</f>
        <v>235000</v>
      </c>
      <c r="E53" s="52"/>
      <c r="F53" s="16" t="s">
        <v>12</v>
      </c>
      <c r="G53" s="17">
        <v>5000</v>
      </c>
      <c r="H53" s="18">
        <f>SUM($G$6:G53)+$D$77</f>
        <v>595000</v>
      </c>
      <c r="I53" s="52"/>
      <c r="J53" s="16" t="s">
        <v>12</v>
      </c>
      <c r="K53" s="17">
        <v>5000</v>
      </c>
      <c r="L53" s="18">
        <f>SUM($K$6:K53)+$H$77</f>
        <v>955000</v>
      </c>
    </row>
    <row r="54" spans="1:12" ht="18" customHeight="1" x14ac:dyDescent="0.45">
      <c r="A54" s="42" t="s">
        <v>33</v>
      </c>
      <c r="B54" s="19" t="s">
        <v>1</v>
      </c>
      <c r="C54" s="31">
        <v>5000</v>
      </c>
      <c r="D54" s="34">
        <f>SUM($C$6:C54)</f>
        <v>240000</v>
      </c>
      <c r="E54" s="42" t="s">
        <v>29</v>
      </c>
      <c r="F54" s="19" t="s">
        <v>0</v>
      </c>
      <c r="G54" s="31">
        <v>5000</v>
      </c>
      <c r="H54" s="22">
        <f>SUM($G$6:G54)+$D$77</f>
        <v>600000</v>
      </c>
      <c r="I54" s="45"/>
      <c r="J54" s="4"/>
      <c r="K54" s="5"/>
      <c r="L54" s="8"/>
    </row>
    <row r="55" spans="1:12" ht="22.2" x14ac:dyDescent="0.45">
      <c r="A55" s="43"/>
      <c r="B55" s="11" t="s">
        <v>2</v>
      </c>
      <c r="C55" s="13">
        <v>5000</v>
      </c>
      <c r="D55" s="35">
        <f>SUM($C$6:C55)</f>
        <v>245000</v>
      </c>
      <c r="E55" s="43"/>
      <c r="F55" s="11" t="s">
        <v>2</v>
      </c>
      <c r="G55" s="13">
        <v>5000</v>
      </c>
      <c r="H55" s="15">
        <f>SUM($G$6:G55)+$D$77</f>
        <v>605000</v>
      </c>
      <c r="I55" s="45"/>
      <c r="J55" s="4"/>
      <c r="K55" s="5"/>
      <c r="L55" s="8"/>
    </row>
    <row r="56" spans="1:12" ht="22.2" x14ac:dyDescent="0.45">
      <c r="A56" s="43"/>
      <c r="B56" s="11" t="s">
        <v>3</v>
      </c>
      <c r="C56" s="13">
        <v>5000</v>
      </c>
      <c r="D56" s="35">
        <f>SUM($C$6:C56)</f>
        <v>250000</v>
      </c>
      <c r="E56" s="43"/>
      <c r="F56" s="11" t="s">
        <v>3</v>
      </c>
      <c r="G56" s="13">
        <v>5000</v>
      </c>
      <c r="H56" s="15">
        <f>SUM($G$6:G56)+$D$77</f>
        <v>610000</v>
      </c>
      <c r="I56" s="45"/>
      <c r="J56" s="4"/>
      <c r="K56" s="5"/>
      <c r="L56" s="8"/>
    </row>
    <row r="57" spans="1:12" ht="22.2" x14ac:dyDescent="0.45">
      <c r="A57" s="43"/>
      <c r="B57" s="11" t="s">
        <v>4</v>
      </c>
      <c r="C57" s="13">
        <v>5000</v>
      </c>
      <c r="D57" s="35">
        <f>SUM($C$6:C57)</f>
        <v>255000</v>
      </c>
      <c r="E57" s="43"/>
      <c r="F57" s="11" t="s">
        <v>4</v>
      </c>
      <c r="G57" s="13">
        <v>5000</v>
      </c>
      <c r="H57" s="15">
        <f>SUM($G$6:G57)+$D$77</f>
        <v>615000</v>
      </c>
      <c r="I57" s="45"/>
      <c r="J57" s="4"/>
      <c r="K57" s="5"/>
      <c r="L57" s="8"/>
    </row>
    <row r="58" spans="1:12" ht="22.2" x14ac:dyDescent="0.45">
      <c r="A58" s="43"/>
      <c r="B58" s="11" t="s">
        <v>5</v>
      </c>
      <c r="C58" s="13">
        <v>5000</v>
      </c>
      <c r="D58" s="35">
        <f>SUM($C$6:C58)</f>
        <v>260000</v>
      </c>
      <c r="E58" s="43"/>
      <c r="F58" s="11" t="s">
        <v>5</v>
      </c>
      <c r="G58" s="13">
        <v>5000</v>
      </c>
      <c r="H58" s="15">
        <f>SUM($G$6:G58)+$D$77</f>
        <v>620000</v>
      </c>
      <c r="I58" s="45"/>
      <c r="J58" s="4"/>
      <c r="K58" s="5"/>
      <c r="L58" s="8"/>
    </row>
    <row r="59" spans="1:12" ht="22.2" x14ac:dyDescent="0.45">
      <c r="A59" s="43"/>
      <c r="B59" s="11" t="s">
        <v>6</v>
      </c>
      <c r="C59" s="13">
        <v>5000</v>
      </c>
      <c r="D59" s="35">
        <f>SUM($C$6:C59)</f>
        <v>265000</v>
      </c>
      <c r="E59" s="43"/>
      <c r="F59" s="11" t="s">
        <v>6</v>
      </c>
      <c r="G59" s="13">
        <v>5000</v>
      </c>
      <c r="H59" s="15">
        <f>SUM($G$6:G59)+$D$77</f>
        <v>625000</v>
      </c>
      <c r="I59" s="45"/>
      <c r="J59" s="4"/>
      <c r="K59" s="5"/>
      <c r="L59" s="8"/>
    </row>
    <row r="60" spans="1:12" ht="22.2" x14ac:dyDescent="0.45">
      <c r="A60" s="43"/>
      <c r="B60" s="11" t="s">
        <v>7</v>
      </c>
      <c r="C60" s="13">
        <v>5000</v>
      </c>
      <c r="D60" s="35">
        <f>SUM($C$6:C60)</f>
        <v>270000</v>
      </c>
      <c r="E60" s="43"/>
      <c r="F60" s="11" t="s">
        <v>7</v>
      </c>
      <c r="G60" s="13">
        <v>5000</v>
      </c>
      <c r="H60" s="15">
        <f>SUM($G$6:G60)+$D$77</f>
        <v>630000</v>
      </c>
      <c r="I60" s="45"/>
      <c r="J60" s="4"/>
      <c r="K60" s="5"/>
      <c r="L60" s="8"/>
    </row>
    <row r="61" spans="1:12" ht="22.2" x14ac:dyDescent="0.45">
      <c r="A61" s="43"/>
      <c r="B61" s="11" t="s">
        <v>8</v>
      </c>
      <c r="C61" s="13">
        <v>5000</v>
      </c>
      <c r="D61" s="35">
        <f>SUM($C$6:C61)</f>
        <v>275000</v>
      </c>
      <c r="E61" s="43"/>
      <c r="F61" s="11" t="s">
        <v>8</v>
      </c>
      <c r="G61" s="13">
        <v>5000</v>
      </c>
      <c r="H61" s="15">
        <f>SUM($G$6:G61)+$D$77</f>
        <v>635000</v>
      </c>
      <c r="I61" s="45"/>
      <c r="J61" s="4"/>
      <c r="K61" s="5"/>
      <c r="L61" s="8"/>
    </row>
    <row r="62" spans="1:12" ht="22.2" x14ac:dyDescent="0.45">
      <c r="A62" s="43"/>
      <c r="B62" s="11" t="s">
        <v>9</v>
      </c>
      <c r="C62" s="13">
        <v>5000</v>
      </c>
      <c r="D62" s="35">
        <f>SUM($C$6:C62)</f>
        <v>280000</v>
      </c>
      <c r="E62" s="43"/>
      <c r="F62" s="11" t="s">
        <v>9</v>
      </c>
      <c r="G62" s="13">
        <v>5000</v>
      </c>
      <c r="H62" s="15">
        <f>SUM($G$6:G62)+$D$77</f>
        <v>640000</v>
      </c>
      <c r="I62" s="45"/>
      <c r="J62" s="4"/>
      <c r="K62" s="5"/>
      <c r="L62" s="8"/>
    </row>
    <row r="63" spans="1:12" ht="22.2" x14ac:dyDescent="0.45">
      <c r="A63" s="43"/>
      <c r="B63" s="11" t="s">
        <v>10</v>
      </c>
      <c r="C63" s="13">
        <v>5000</v>
      </c>
      <c r="D63" s="35">
        <f>SUM($C$6:C63)</f>
        <v>285000</v>
      </c>
      <c r="E63" s="43"/>
      <c r="F63" s="11" t="s">
        <v>10</v>
      </c>
      <c r="G63" s="13">
        <v>5000</v>
      </c>
      <c r="H63" s="15">
        <f>SUM($G$6:G63)+$D$77</f>
        <v>645000</v>
      </c>
      <c r="I63" s="45"/>
      <c r="J63" s="4"/>
      <c r="K63" s="5"/>
      <c r="L63" s="8"/>
    </row>
    <row r="64" spans="1:12" ht="22.2" x14ac:dyDescent="0.45">
      <c r="A64" s="43"/>
      <c r="B64" s="11" t="s">
        <v>11</v>
      </c>
      <c r="C64" s="13">
        <v>5000</v>
      </c>
      <c r="D64" s="35">
        <f>SUM($C$6:C64)</f>
        <v>290000</v>
      </c>
      <c r="E64" s="43"/>
      <c r="F64" s="11" t="s">
        <v>11</v>
      </c>
      <c r="G64" s="13">
        <v>5000</v>
      </c>
      <c r="H64" s="15">
        <f>SUM($G$6:G64)+$D$77</f>
        <v>650000</v>
      </c>
      <c r="I64" s="45"/>
      <c r="J64" s="4"/>
      <c r="K64" s="5"/>
      <c r="L64" s="8"/>
    </row>
    <row r="65" spans="1:12" ht="22.2" x14ac:dyDescent="0.45">
      <c r="A65" s="44"/>
      <c r="B65" s="27" t="s">
        <v>12</v>
      </c>
      <c r="C65" s="17">
        <v>5000</v>
      </c>
      <c r="D65" s="36">
        <f>SUM($C$6:C65)</f>
        <v>295000</v>
      </c>
      <c r="E65" s="44"/>
      <c r="F65" s="27" t="s">
        <v>12</v>
      </c>
      <c r="G65" s="17">
        <v>5000</v>
      </c>
      <c r="H65" s="30">
        <f>SUM($G$6:G65)+$D$77</f>
        <v>655000</v>
      </c>
      <c r="I65" s="45"/>
      <c r="J65" s="4"/>
      <c r="K65" s="5"/>
      <c r="L65" s="8"/>
    </row>
    <row r="66" spans="1:12" ht="22.2" x14ac:dyDescent="0.45">
      <c r="A66" s="51" t="s">
        <v>31</v>
      </c>
      <c r="B66" s="14" t="s">
        <v>0</v>
      </c>
      <c r="C66" s="31">
        <v>5000</v>
      </c>
      <c r="D66" s="37">
        <f>SUM($C$6:C66)</f>
        <v>300000</v>
      </c>
      <c r="E66" s="51" t="s">
        <v>30</v>
      </c>
      <c r="F66" s="14" t="s">
        <v>0</v>
      </c>
      <c r="G66" s="31">
        <v>5000</v>
      </c>
      <c r="H66" s="32">
        <f>SUM($G$6:G66)+$D$77</f>
        <v>660000</v>
      </c>
      <c r="I66" s="45"/>
      <c r="J66" s="4"/>
      <c r="K66" s="5"/>
      <c r="L66" s="8"/>
    </row>
    <row r="67" spans="1:12" ht="22.2" x14ac:dyDescent="0.45">
      <c r="A67" s="43"/>
      <c r="B67" s="11" t="s">
        <v>2</v>
      </c>
      <c r="C67" s="13">
        <v>5000</v>
      </c>
      <c r="D67" s="35">
        <f>SUM($C$6:C67)</f>
        <v>305000</v>
      </c>
      <c r="E67" s="43"/>
      <c r="F67" s="11" t="s">
        <v>2</v>
      </c>
      <c r="G67" s="13">
        <v>5000</v>
      </c>
      <c r="H67" s="15">
        <f>SUM($G$6:G67)+$D$77</f>
        <v>665000</v>
      </c>
      <c r="I67" s="45"/>
      <c r="J67" s="4"/>
      <c r="K67" s="5"/>
      <c r="L67" s="8"/>
    </row>
    <row r="68" spans="1:12" ht="22.2" x14ac:dyDescent="0.45">
      <c r="A68" s="43"/>
      <c r="B68" s="11" t="s">
        <v>3</v>
      </c>
      <c r="C68" s="13">
        <v>5000</v>
      </c>
      <c r="D68" s="35">
        <f>SUM($C$6:C68)</f>
        <v>310000</v>
      </c>
      <c r="E68" s="43"/>
      <c r="F68" s="11" t="s">
        <v>3</v>
      </c>
      <c r="G68" s="13">
        <v>5000</v>
      </c>
      <c r="H68" s="15">
        <f>SUM($G$6:G68)+$D$77</f>
        <v>670000</v>
      </c>
      <c r="I68" s="45"/>
      <c r="J68" s="4"/>
      <c r="K68" s="5"/>
      <c r="L68" s="8"/>
    </row>
    <row r="69" spans="1:12" ht="22.2" x14ac:dyDescent="0.45">
      <c r="A69" s="43"/>
      <c r="B69" s="11" t="s">
        <v>4</v>
      </c>
      <c r="C69" s="13">
        <v>5000</v>
      </c>
      <c r="D69" s="35">
        <f>SUM($C$6:C69)</f>
        <v>315000</v>
      </c>
      <c r="E69" s="43"/>
      <c r="F69" s="11" t="s">
        <v>4</v>
      </c>
      <c r="G69" s="13">
        <v>5000</v>
      </c>
      <c r="H69" s="15">
        <f>SUM($G$6:G69)+$D$77</f>
        <v>675000</v>
      </c>
      <c r="I69" s="45"/>
      <c r="J69" s="4"/>
      <c r="K69" s="5"/>
      <c r="L69" s="8"/>
    </row>
    <row r="70" spans="1:12" ht="22.2" x14ac:dyDescent="0.45">
      <c r="A70" s="43"/>
      <c r="B70" s="11" t="s">
        <v>5</v>
      </c>
      <c r="C70" s="13">
        <v>5000</v>
      </c>
      <c r="D70" s="35">
        <f>SUM($C$6:C70)</f>
        <v>320000</v>
      </c>
      <c r="E70" s="43"/>
      <c r="F70" s="11" t="s">
        <v>5</v>
      </c>
      <c r="G70" s="13">
        <v>5000</v>
      </c>
      <c r="H70" s="15">
        <f>SUM($G$6:G70)+$D$77</f>
        <v>680000</v>
      </c>
      <c r="I70" s="45"/>
      <c r="J70" s="4"/>
      <c r="K70" s="5"/>
      <c r="L70" s="8"/>
    </row>
    <row r="71" spans="1:12" ht="22.2" x14ac:dyDescent="0.45">
      <c r="A71" s="43"/>
      <c r="B71" s="11" t="s">
        <v>6</v>
      </c>
      <c r="C71" s="13">
        <v>5000</v>
      </c>
      <c r="D71" s="35">
        <f>SUM($C$6:C71)</f>
        <v>325000</v>
      </c>
      <c r="E71" s="43"/>
      <c r="F71" s="11" t="s">
        <v>6</v>
      </c>
      <c r="G71" s="13">
        <v>5000</v>
      </c>
      <c r="H71" s="15">
        <f>SUM($G$6:G71)+$D$77</f>
        <v>685000</v>
      </c>
      <c r="I71" s="45"/>
      <c r="J71" s="4"/>
      <c r="K71" s="5"/>
      <c r="L71" s="8"/>
    </row>
    <row r="72" spans="1:12" ht="22.2" x14ac:dyDescent="0.45">
      <c r="A72" s="43"/>
      <c r="B72" s="11" t="s">
        <v>7</v>
      </c>
      <c r="C72" s="13">
        <v>5000</v>
      </c>
      <c r="D72" s="35">
        <f>SUM($C$6:C72)</f>
        <v>330000</v>
      </c>
      <c r="E72" s="43"/>
      <c r="F72" s="11" t="s">
        <v>7</v>
      </c>
      <c r="G72" s="13">
        <v>5000</v>
      </c>
      <c r="H72" s="15">
        <f>SUM($G$6:G72)+$D$77</f>
        <v>690000</v>
      </c>
      <c r="I72" s="45"/>
      <c r="J72" s="4"/>
      <c r="K72" s="5"/>
      <c r="L72" s="8"/>
    </row>
    <row r="73" spans="1:12" ht="22.2" x14ac:dyDescent="0.45">
      <c r="A73" s="43"/>
      <c r="B73" s="11" t="s">
        <v>8</v>
      </c>
      <c r="C73" s="13">
        <v>5000</v>
      </c>
      <c r="D73" s="35">
        <f>SUM($C$6:C73)</f>
        <v>335000</v>
      </c>
      <c r="E73" s="43"/>
      <c r="F73" s="11" t="s">
        <v>8</v>
      </c>
      <c r="G73" s="13">
        <v>5000</v>
      </c>
      <c r="H73" s="15">
        <f>SUM($G$6:G73)+$D$77</f>
        <v>695000</v>
      </c>
      <c r="I73" s="45"/>
      <c r="J73" s="4"/>
      <c r="K73" s="5"/>
      <c r="L73" s="8"/>
    </row>
    <row r="74" spans="1:12" ht="22.2" x14ac:dyDescent="0.45">
      <c r="A74" s="43"/>
      <c r="B74" s="11" t="s">
        <v>9</v>
      </c>
      <c r="C74" s="13">
        <v>5000</v>
      </c>
      <c r="D74" s="35">
        <f>SUM($C$6:C74)</f>
        <v>340000</v>
      </c>
      <c r="E74" s="43"/>
      <c r="F74" s="11" t="s">
        <v>9</v>
      </c>
      <c r="G74" s="13">
        <v>5000</v>
      </c>
      <c r="H74" s="15">
        <f>SUM($G$6:G74)+$D$77</f>
        <v>700000</v>
      </c>
      <c r="I74" s="45"/>
      <c r="J74" s="4"/>
      <c r="K74" s="5"/>
      <c r="L74" s="8"/>
    </row>
    <row r="75" spans="1:12" ht="22.2" x14ac:dyDescent="0.45">
      <c r="A75" s="43"/>
      <c r="B75" s="11" t="s">
        <v>10</v>
      </c>
      <c r="C75" s="13">
        <v>5000</v>
      </c>
      <c r="D75" s="35">
        <f>SUM($C$6:C75)</f>
        <v>345000</v>
      </c>
      <c r="E75" s="43"/>
      <c r="F75" s="11" t="s">
        <v>10</v>
      </c>
      <c r="G75" s="13">
        <v>5000</v>
      </c>
      <c r="H75" s="15">
        <f>SUM($G$6:G75)+$D$77</f>
        <v>705000</v>
      </c>
      <c r="I75" s="45"/>
      <c r="J75" s="4"/>
      <c r="K75" s="5"/>
      <c r="L75" s="8"/>
    </row>
    <row r="76" spans="1:12" ht="22.2" x14ac:dyDescent="0.45">
      <c r="A76" s="43"/>
      <c r="B76" s="11" t="s">
        <v>11</v>
      </c>
      <c r="C76" s="13">
        <v>5000</v>
      </c>
      <c r="D76" s="35">
        <f>SUM($C$6:C76)</f>
        <v>350000</v>
      </c>
      <c r="E76" s="43"/>
      <c r="F76" s="11" t="s">
        <v>11</v>
      </c>
      <c r="G76" s="13">
        <v>5000</v>
      </c>
      <c r="H76" s="15">
        <f>SUM($G$6:G76)+$D$77</f>
        <v>710000</v>
      </c>
      <c r="I76" s="45"/>
      <c r="J76" s="4"/>
      <c r="K76" s="5"/>
      <c r="L76" s="8"/>
    </row>
    <row r="77" spans="1:12" ht="22.2" x14ac:dyDescent="0.45">
      <c r="A77" s="52"/>
      <c r="B77" s="16" t="s">
        <v>12</v>
      </c>
      <c r="C77" s="17">
        <v>5000</v>
      </c>
      <c r="D77" s="38">
        <f>SUM($C$6:C77)</f>
        <v>355000</v>
      </c>
      <c r="E77" s="52"/>
      <c r="F77" s="16" t="s">
        <v>12</v>
      </c>
      <c r="G77" s="17">
        <v>5000</v>
      </c>
      <c r="H77" s="18">
        <f>SUM($G$6:G77)+$D$77</f>
        <v>715000</v>
      </c>
      <c r="I77" s="45"/>
      <c r="J77" s="4"/>
      <c r="K77" s="5"/>
      <c r="L77" s="8"/>
    </row>
  </sheetData>
  <sheetProtection algorithmName="SHA-512" hashValue="L+2AaTNO0LMa1MHuAt/1BXCpPEDWxTqvb22Ag4Gn3zf7k3p5/8eZA6Np977Di5WtM/dR0aPEQ0lytYM2tvXOoQ==" saltValue="OThIkUtaQzlhHJ/T2ryueQ==" spinCount="100000" sheet="1" objects="1" scenarios="1" selectLockedCells="1"/>
  <mergeCells count="24">
    <mergeCell ref="A66:A77"/>
    <mergeCell ref="E66:E77"/>
    <mergeCell ref="I66:I77"/>
    <mergeCell ref="A1:E1"/>
    <mergeCell ref="C2:D2"/>
    <mergeCell ref="C3:D3"/>
    <mergeCell ref="I1:L1"/>
    <mergeCell ref="A42:A53"/>
    <mergeCell ref="E42:E53"/>
    <mergeCell ref="I42:I53"/>
    <mergeCell ref="A54:A65"/>
    <mergeCell ref="E54:E65"/>
    <mergeCell ref="I54:I65"/>
    <mergeCell ref="A18:A29"/>
    <mergeCell ref="E18:E29"/>
    <mergeCell ref="I18:I29"/>
    <mergeCell ref="A30:A41"/>
    <mergeCell ref="E30:E41"/>
    <mergeCell ref="I30:I41"/>
    <mergeCell ref="A2:B2"/>
    <mergeCell ref="A3:B3"/>
    <mergeCell ref="A6:A17"/>
    <mergeCell ref="E6:E17"/>
    <mergeCell ref="I6:I17"/>
  </mergeCells>
  <phoneticPr fontId="2"/>
  <pageMargins left="0.70866141732283472" right="0.11811023622047245" top="0.12" bottom="0.11811023622047245" header="3.937007874015748E-2" footer="0.11811023622047245"/>
  <pageSetup paperSize="9" scale="49" orientation="portrait" horizontalDpi="0" verticalDpi="0" r:id="rId1"/>
  <headerFooter scaleWithDoc="0">
    <oddFooter>&amp;R&amp;10Ⓒouchi-jikan.com</oddFooter>
  </headerFooter>
  <ignoredErrors>
    <ignoredError sqref="H7:H77 L7:L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第1子・2子用</vt:lpstr>
      <vt:lpstr>第3子～</vt:lpstr>
      <vt:lpstr>一律5000円</vt:lpstr>
      <vt:lpstr>一律5000円!Print_Area</vt:lpstr>
      <vt:lpstr>第1子・2子用!Print_Area</vt:lpstr>
      <vt:lpstr>'第3子～'!Print_Area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* *</cp:lastModifiedBy>
  <cp:lastPrinted>2019-04-13T14:02:54Z</cp:lastPrinted>
  <dcterms:created xsi:type="dcterms:W3CDTF">2018-04-05T14:05:38Z</dcterms:created>
  <dcterms:modified xsi:type="dcterms:W3CDTF">2019-04-13T14:03:21Z</dcterms:modified>
</cp:coreProperties>
</file>